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wner\Desktop\スカウト活動\サマーキャンプ\"/>
    </mc:Choice>
  </mc:AlternateContent>
  <bookViews>
    <workbookView xWindow="0" yWindow="0" windowWidth="20490" windowHeight="7770" firstSheet="18" activeTab="22"/>
  </bookViews>
  <sheets>
    <sheet name="炊事計画表" sheetId="1" r:id="rId1"/>
    <sheet name="材料表，工程表" sheetId="2" r:id="rId2"/>
    <sheet name="8.8夜(牛丼,フルーツポンチ)" sheetId="3" r:id="rId3"/>
    <sheet name="8 9朝(まぜごはん.みそ汁)" sheetId="4" r:id="rId4"/>
    <sheet name="8 9昼(冷やしぶっかけ)" sheetId="5" r:id="rId5"/>
    <sheet name="8.9夜(カレー,バニラアイス)" sheetId="6" r:id="rId6"/>
    <sheet name="8 10朝(シリアル)" sheetId="7" r:id="rId7"/>
    <sheet name="8 10昼(おにぎり)" sheetId="8" r:id="rId8"/>
    <sheet name="8 10夜(わかめごはん.豚汁.焼きマシュマロ)" sheetId="9" r:id="rId9"/>
    <sheet name="8 11朝(ホットサンド)" sheetId="10" r:id="rId10"/>
    <sheet name="8.11昼(蒸し焼きそば,海鮮中華スープ)" sheetId="11" r:id="rId11"/>
    <sheet name="8.11夜(ペッパーランチ,コンソメスープ)" sheetId="12" r:id="rId12"/>
    <sheet name="8 12朝(フレンチトースト)" sheetId="13" r:id="rId13"/>
    <sheet name="8.12昼(広島風お好み焼き）" sheetId="14" r:id="rId14"/>
    <sheet name="8.12夜(ジャンバラヤ,コンソメスープ,チョコバナナ)" sheetId="15" r:id="rId15"/>
    <sheet name="8.13朝(食パンドック)" sheetId="16" r:id="rId16"/>
    <sheet name="竹水鉄砲" sheetId="17" r:id="rId17"/>
    <sheet name="買い出し表　8.7" sheetId="18" r:id="rId18"/>
    <sheet name="買い出し表　8.8" sheetId="19" r:id="rId19"/>
    <sheet name="買い出し表　8.9" sheetId="20" r:id="rId20"/>
    <sheet name="買い出し表　8.10" sheetId="21" r:id="rId21"/>
    <sheet name="買い出し表　8.11" sheetId="22" r:id="rId22"/>
    <sheet name="買い出し表　8.12" sheetId="23" r:id="rId23"/>
  </sheets>
  <definedNames>
    <definedName name="_xlnm.Print_Area" localSheetId="17">'買い出し表　8.7'!$A$1:$H$47</definedName>
  </definedNames>
  <calcPr calcId="152511"/>
  <extLst>
    <ext uri="GoogleSheetsCustomDataVersion1">
      <go:sheetsCustomData xmlns:go="http://customooxmlschemas.google.com/" r:id="rId24" roundtripDataSignature="AMtx7misAh41yvOYElb96aA8lT6wBa1w0w=="/>
    </ext>
  </extLst>
</workbook>
</file>

<file path=xl/calcChain.xml><?xml version="1.0" encoding="utf-8"?>
<calcChain xmlns="http://schemas.openxmlformats.org/spreadsheetml/2006/main">
  <c r="E31" i="23" l="1"/>
  <c r="C31" i="23" s="1"/>
  <c r="E13" i="23"/>
  <c r="E12" i="23"/>
  <c r="E10" i="23"/>
  <c r="E6" i="23"/>
  <c r="E20" i="22"/>
  <c r="E18" i="22"/>
  <c r="E15" i="22"/>
  <c r="E14" i="22"/>
  <c r="E31" i="22" s="1"/>
  <c r="C31" i="22" s="1"/>
  <c r="E25" i="21"/>
  <c r="C25" i="21" s="1"/>
  <c r="E18" i="21"/>
  <c r="E15" i="21"/>
  <c r="E14" i="21"/>
  <c r="E13" i="21"/>
  <c r="E12" i="20"/>
  <c r="E11" i="20"/>
  <c r="E25" i="20" s="1"/>
  <c r="C25" i="20" s="1"/>
  <c r="E25" i="19"/>
  <c r="C25" i="19" s="1"/>
  <c r="C26" i="19" s="1"/>
  <c r="C27" i="19" s="1"/>
  <c r="C41" i="18"/>
  <c r="C38" i="18"/>
  <c r="C37" i="18"/>
  <c r="C32" i="18"/>
  <c r="C31" i="18"/>
  <c r="C29" i="18"/>
  <c r="C17" i="18"/>
  <c r="C16" i="18"/>
  <c r="C15" i="18"/>
  <c r="C11" i="18"/>
  <c r="C44" i="18" s="1"/>
</calcChain>
</file>

<file path=xl/sharedStrings.xml><?xml version="1.0" encoding="utf-8"?>
<sst xmlns="http://schemas.openxmlformats.org/spreadsheetml/2006/main" count="1627" uniqueCount="821">
  <si>
    <t>炊　事　計　画　表</t>
  </si>
  <si>
    <t>活 動 名</t>
  </si>
  <si>
    <t>　　　　　 　　　　　　　　　（　　　　　　　　　　　　　　）</t>
  </si>
  <si>
    <t>日　時</t>
  </si>
  <si>
    <t>2021年　　月　　日（　　）</t>
  </si>
  <si>
    <t>朝・昼・夕食</t>
  </si>
  <si>
    <t>　　時　　分開始　</t>
  </si>
  <si>
    <t>献　立</t>
  </si>
  <si>
    <t>①　　</t>
  </si>
  <si>
    <t>②　　</t>
  </si>
  <si>
    <t>③</t>
  </si>
  <si>
    <t>用意する人数</t>
  </si>
  <si>
    <t>人分</t>
  </si>
  <si>
    <t>調理時間</t>
  </si>
  <si>
    <t>分</t>
  </si>
  <si>
    <t>予　算</t>
  </si>
  <si>
    <t>円</t>
  </si>
  <si>
    <t>目　標</t>
  </si>
  <si>
    <t>片付け完了</t>
  </si>
  <si>
    <t>　予定　　　　時　　　分</t>
  </si>
  <si>
    <t>（　実績　　　　時　　　分　）</t>
  </si>
  <si>
    <t>【買い出し】</t>
  </si>
  <si>
    <t>日 時・場 所</t>
  </si>
  <si>
    <t>　　　時　　　分</t>
  </si>
  <si>
    <t>店　</t>
  </si>
  <si>
    <t>備　考</t>
  </si>
  <si>
    <t>【 分　担 】</t>
  </si>
  <si>
    <t>参加に☑</t>
  </si>
  <si>
    <t>番 号</t>
  </si>
  <si>
    <t>スカウト</t>
  </si>
  <si>
    <t>分　担（事 前）</t>
  </si>
  <si>
    <t>分　担（当 日）</t>
  </si>
  <si>
    <t>□</t>
  </si>
  <si>
    <t>1(班長)</t>
  </si>
  <si>
    <t>記録と指示</t>
  </si>
  <si>
    <t>2(次長)</t>
  </si>
  <si>
    <t>備 考</t>
  </si>
  <si>
    <t>□ 指導者　　　名分　用意</t>
  </si>
  <si>
    <t>　・片付け随時・・・各持ち場、自分の持ち場が終わったら他スカウトの援護</t>
  </si>
  <si>
    <t>〈仕事の例〉</t>
  </si>
  <si>
    <t>レシピ準備</t>
  </si>
  <si>
    <t>買出し（会計、確認）</t>
  </si>
  <si>
    <t>道具の確認</t>
  </si>
  <si>
    <t>火の準備</t>
  </si>
  <si>
    <t>マキの準備</t>
  </si>
  <si>
    <t>水の準備</t>
  </si>
  <si>
    <t>米の準備</t>
  </si>
  <si>
    <t>食材の分配</t>
  </si>
  <si>
    <t>献立①②③の調理（下ごしらえ､加熱調理）</t>
  </si>
  <si>
    <t>片付け　助手　作業手順の確認</t>
  </si>
  <si>
    <t>タイムキーパー　ほか</t>
  </si>
  <si>
    <t>【 材 料 表 】</t>
  </si>
  <si>
    <t>月</t>
  </si>
  <si>
    <t>日</t>
  </si>
  <si>
    <t>(　　)</t>
  </si>
  <si>
    <t>予算　</t>
  </si>
  <si>
    <t>献立</t>
  </si>
  <si>
    <t>材　料</t>
  </si>
  <si>
    <t>１ 人分</t>
  </si>
  <si>
    <t>（ 　　）人分</t>
  </si>
  <si>
    <t>備　　考</t>
  </si>
  <si>
    <t>【 工 程 表 】</t>
  </si>
  <si>
    <t>目標：仕上時間</t>
  </si>
  <si>
    <t>　　時　　分</t>
  </si>
  <si>
    <t>スタート</t>
  </si>
  <si>
    <t>(30分)</t>
  </si>
  <si>
    <t>(60分)</t>
  </si>
  <si>
    <t>(90分)</t>
  </si>
  <si>
    <t>(120分)</t>
  </si>
  <si>
    <t>担　当</t>
  </si>
  <si>
    <t>火、まき</t>
  </si>
  <si>
    <t>水、米</t>
  </si>
  <si>
    <t>分　配</t>
  </si>
  <si>
    <t>①　　　　　　　　</t>
  </si>
  <si>
    <t>②　　　　　　</t>
  </si>
  <si>
    <t>③　　　　　　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</si>
  <si>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日</t>
    </r>
    <r>
      <rPr>
        <b/>
        <sz val="12"/>
        <color theme="1"/>
        <rFont val="Arial"/>
      </rPr>
      <t>)</t>
    </r>
  </si>
  <si>
    <t>夕食</t>
  </si>
  <si>
    <t>発案者：妹尾こうせい君</t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</si>
  <si>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</si>
  <si>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牛　丼</t>
  </si>
  <si>
    <t>バラ肉</t>
  </si>
  <si>
    <r>
      <rPr>
        <sz val="11"/>
        <color theme="1"/>
        <rFont val="Calibri"/>
      </rPr>
      <t>75</t>
    </r>
    <r>
      <rPr>
        <sz val="11"/>
        <color theme="1"/>
        <rFont val="ＭＳ Ｐゴシック"/>
        <family val="3"/>
        <charset val="128"/>
      </rPr>
      <t>ｇ</t>
    </r>
  </si>
  <si>
    <r>
      <rPr>
        <sz val="11"/>
        <color theme="1"/>
        <rFont val="Calibri"/>
      </rPr>
      <t>600</t>
    </r>
    <r>
      <rPr>
        <sz val="11"/>
        <color theme="1"/>
        <rFont val="ＭＳ Ｐゴシック"/>
        <family val="3"/>
        <charset val="128"/>
      </rPr>
      <t>ｇ</t>
    </r>
  </si>
  <si>
    <t>うす切り</t>
  </si>
  <si>
    <t>玉ねぎ</t>
  </si>
  <si>
    <t>くし切り</t>
  </si>
  <si>
    <t>めんつゆ</t>
  </si>
  <si>
    <r>
      <rPr>
        <sz val="11"/>
        <color theme="1"/>
        <rFont val="Calibri"/>
      </rPr>
      <t>25</t>
    </r>
    <r>
      <rPr>
        <sz val="11"/>
        <color theme="1"/>
        <rFont val="ＭＳ Ｐゴシック"/>
        <family val="3"/>
        <charset val="128"/>
      </rPr>
      <t>ｃｃ</t>
    </r>
  </si>
  <si>
    <r>
      <rPr>
        <sz val="11"/>
        <color theme="1"/>
        <rFont val="Calibri"/>
      </rPr>
      <t>200</t>
    </r>
    <r>
      <rPr>
        <sz val="11"/>
        <color theme="1"/>
        <rFont val="ＭＳ Ｐゴシック"/>
        <family val="3"/>
        <charset val="128"/>
      </rPr>
      <t>ｃｃ</t>
    </r>
  </si>
  <si>
    <t>２倍濃縮</t>
  </si>
  <si>
    <t>水</t>
  </si>
  <si>
    <t>50ｃｃ</t>
  </si>
  <si>
    <r>
      <rPr>
        <sz val="11"/>
        <color theme="1"/>
        <rFont val="Calibri"/>
      </rPr>
      <t>400</t>
    </r>
    <r>
      <rPr>
        <sz val="11"/>
        <color theme="1"/>
        <rFont val="ＭＳ Ｐゴシック"/>
        <family val="3"/>
        <charset val="128"/>
      </rPr>
      <t>ｃｃ</t>
    </r>
  </si>
  <si>
    <t>白ワイン(酒でも可)</t>
  </si>
  <si>
    <t>大さじ1</t>
  </si>
  <si>
    <t>大さじ8</t>
  </si>
  <si>
    <r>
      <rPr>
        <sz val="11"/>
        <color theme="1"/>
        <rFont val="Calibri"/>
      </rPr>
      <t>15</t>
    </r>
    <r>
      <rPr>
        <sz val="11"/>
        <color theme="1"/>
        <rFont val="ＭＳ Ｐゴシック"/>
        <family val="3"/>
        <charset val="128"/>
      </rPr>
      <t>ｇ/大さじ</t>
    </r>
  </si>
  <si>
    <t>みりん</t>
  </si>
  <si>
    <t>大さじ1/2</t>
  </si>
  <si>
    <t>大さじ4</t>
  </si>
  <si>
    <r>
      <rPr>
        <sz val="11"/>
        <color theme="1"/>
        <rFont val="Calibri"/>
      </rPr>
      <t>18</t>
    </r>
    <r>
      <rPr>
        <sz val="11"/>
        <color theme="1"/>
        <rFont val="ＭＳ Ｐゴシック"/>
        <family val="3"/>
        <charset val="128"/>
      </rPr>
      <t>ｇ/大さじ</t>
    </r>
  </si>
  <si>
    <t>黒砂糖(砂糖でも可)</t>
  </si>
  <si>
    <t>小さじ1/2</t>
  </si>
  <si>
    <t>小さじ4</t>
  </si>
  <si>
    <r>
      <rPr>
        <sz val="11"/>
        <color theme="1"/>
        <rFont val="Calibri"/>
      </rPr>
      <t>4</t>
    </r>
    <r>
      <rPr>
        <sz val="11"/>
        <color theme="1"/>
        <rFont val="ＭＳ Ｐゴシック"/>
        <family val="3"/>
        <charset val="128"/>
      </rPr>
      <t>ｇ/小さじ1</t>
    </r>
  </si>
  <si>
    <t>顆粒和風だし</t>
  </si>
  <si>
    <r>
      <rPr>
        <sz val="11"/>
        <color theme="1"/>
        <rFont val="Calibri"/>
      </rPr>
      <t>3</t>
    </r>
    <r>
      <rPr>
        <sz val="11"/>
        <color theme="1"/>
        <rFont val="ＭＳ Ｐゴシック"/>
        <family val="3"/>
        <charset val="128"/>
      </rPr>
      <t>ｇ</t>
    </r>
    <r>
      <rPr>
        <sz val="11"/>
        <color theme="1"/>
        <rFont val="Calibri"/>
      </rPr>
      <t>/</t>
    </r>
    <r>
      <rPr>
        <sz val="11"/>
        <color theme="1"/>
        <rFont val="ＭＳ Ｐゴシック"/>
        <family val="3"/>
        <charset val="128"/>
      </rPr>
      <t>小さじ</t>
    </r>
    <r>
      <rPr>
        <sz val="11"/>
        <color theme="1"/>
        <rFont val="Calibri"/>
      </rPr>
      <t>1</t>
    </r>
  </si>
  <si>
    <t>フルーツポンチ</t>
  </si>
  <si>
    <t>フルーツ缶</t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</si>
  <si>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缶</t>
    </r>
  </si>
  <si>
    <t>２缶</t>
  </si>
  <si>
    <t>白玉粉</t>
  </si>
  <si>
    <t>適量</t>
  </si>
  <si>
    <t>あれば</t>
  </si>
  <si>
    <t>３色ゼリー</t>
  </si>
  <si>
    <t>★水</t>
  </si>
  <si>
    <r>
      <rPr>
        <sz val="11"/>
        <color theme="1"/>
        <rFont val="Calibri"/>
      </rPr>
      <t>50</t>
    </r>
    <r>
      <rPr>
        <sz val="11"/>
        <color theme="1"/>
        <rFont val="ＭＳ Ｐゴシック"/>
        <family val="3"/>
        <charset val="128"/>
      </rPr>
      <t>ｃｃ</t>
    </r>
  </si>
  <si>
    <r>
      <rPr>
        <sz val="11"/>
        <color theme="1"/>
        <rFont val="Calibri"/>
      </rPr>
      <t>400</t>
    </r>
    <r>
      <rPr>
        <sz val="11"/>
        <color theme="1"/>
        <rFont val="ＭＳ Ｐゴシック"/>
        <family val="3"/>
        <charset val="128"/>
      </rPr>
      <t>ｃｃ</t>
    </r>
  </si>
  <si>
    <t>★砂糖</t>
  </si>
  <si>
    <r>
      <rPr>
        <sz val="11"/>
        <color theme="1"/>
        <rFont val="Calibri"/>
      </rPr>
      <t>9</t>
    </r>
    <r>
      <rPr>
        <sz val="11"/>
        <color theme="1"/>
        <rFont val="ＭＳ Ｐゴシック"/>
        <family val="3"/>
        <charset val="128"/>
      </rPr>
      <t>ｇ/大さじ1</t>
    </r>
  </si>
  <si>
    <t>★レモン汁</t>
  </si>
  <si>
    <t>少々</t>
  </si>
  <si>
    <t>小さじ1</t>
  </si>
  <si>
    <t>みかん缶</t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</si>
  <si>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缶</t>
    </r>
  </si>
  <si>
    <t>缶詰めシロップ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</si>
  <si>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月</t>
    </r>
    <r>
      <rPr>
        <b/>
        <sz val="12"/>
        <color theme="1"/>
        <rFont val="Arial"/>
      </rPr>
      <t>)</t>
    </r>
  </si>
  <si>
    <t>朝食</t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</si>
  <si>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</si>
  <si>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まぜごはん</t>
  </si>
  <si>
    <t>シイタケ</t>
  </si>
  <si>
    <t>小1個</t>
  </si>
  <si>
    <t>細く切る</t>
  </si>
  <si>
    <t>しめじ</t>
  </si>
  <si>
    <t>1/4パック</t>
  </si>
  <si>
    <t>2パック</t>
  </si>
  <si>
    <t>　〃</t>
  </si>
  <si>
    <t>ニンジン</t>
  </si>
  <si>
    <t>1/4本</t>
  </si>
  <si>
    <t>2本</t>
  </si>
  <si>
    <t>こんにゃく</t>
  </si>
  <si>
    <t>1/4個</t>
  </si>
  <si>
    <t>2個</t>
  </si>
  <si>
    <t>油揚げ</t>
  </si>
  <si>
    <t>小1枚</t>
  </si>
  <si>
    <t>小8枚</t>
  </si>
  <si>
    <t>調味料</t>
  </si>
  <si>
    <t>ごま油</t>
  </si>
  <si>
    <t>4㏄</t>
  </si>
  <si>
    <t>大さじ2</t>
  </si>
  <si>
    <t>具材を炒める</t>
  </si>
  <si>
    <t>★出し汁</t>
  </si>
  <si>
    <t>175ｍｌ</t>
  </si>
  <si>
    <t>1400ｍｌ</t>
  </si>
  <si>
    <t>調味料★まぜる</t>
  </si>
  <si>
    <t>★酒</t>
  </si>
  <si>
    <t>小さじ1と1/2</t>
  </si>
  <si>
    <t>5ｇ/小さじ1</t>
  </si>
  <si>
    <t>★みりん</t>
  </si>
  <si>
    <r>
      <rPr>
        <sz val="11"/>
        <color theme="1"/>
        <rFont val="Calibri"/>
      </rPr>
      <t>6</t>
    </r>
    <r>
      <rPr>
        <sz val="11"/>
        <color theme="1"/>
        <rFont val="ＭＳ Ｐゴシック"/>
        <family val="3"/>
        <charset val="128"/>
      </rPr>
      <t>ｇ/小さじ1</t>
    </r>
  </si>
  <si>
    <r>
      <rPr>
        <sz val="11"/>
        <color theme="1"/>
        <rFont val="Calibri"/>
      </rPr>
      <t>3</t>
    </r>
    <r>
      <rPr>
        <sz val="11"/>
        <color theme="1"/>
        <rFont val="ＭＳ Ｐゴシック"/>
        <family val="3"/>
        <charset val="128"/>
      </rPr>
      <t>ｇ</t>
    </r>
    <r>
      <rPr>
        <sz val="11"/>
        <color theme="1"/>
        <rFont val="Calibri"/>
      </rPr>
      <t>/</t>
    </r>
    <r>
      <rPr>
        <sz val="11"/>
        <color theme="1"/>
        <rFont val="ＭＳ Ｐゴシック"/>
        <family val="3"/>
        <charset val="128"/>
      </rPr>
      <t>小さじ</t>
    </r>
    <r>
      <rPr>
        <sz val="11"/>
        <color theme="1"/>
        <rFont val="Calibri"/>
      </rPr>
      <t>1</t>
    </r>
  </si>
  <si>
    <t>★しょうゆ</t>
  </si>
  <si>
    <t>18ｇ/大さじ1</t>
  </si>
  <si>
    <t>ごはん</t>
  </si>
  <si>
    <t>0.75合</t>
  </si>
  <si>
    <t>6合</t>
  </si>
  <si>
    <t>先に炊いておく。ごはんに混ぜて完成</t>
  </si>
  <si>
    <t>みそ汁</t>
  </si>
  <si>
    <t>薄切り</t>
  </si>
  <si>
    <r>
      <rPr>
        <sz val="11"/>
        <color theme="1"/>
        <rFont val="Calibri"/>
      </rPr>
      <t>1/2</t>
    </r>
    <r>
      <rPr>
        <sz val="11"/>
        <color theme="1"/>
        <rFont val="ＭＳ Ｐゴシック"/>
        <family val="3"/>
        <charset val="128"/>
      </rPr>
      <t>枚</t>
    </r>
  </si>
  <si>
    <t>4枚</t>
  </si>
  <si>
    <r>
      <rPr>
        <sz val="11"/>
        <color theme="1"/>
        <rFont val="Calibri"/>
      </rPr>
      <t>1</t>
    </r>
    <r>
      <rPr>
        <sz val="11"/>
        <color theme="1"/>
        <rFont val="ＭＳ Ｐゴシック"/>
        <family val="3"/>
        <charset val="128"/>
      </rPr>
      <t>㎝幅</t>
    </r>
  </si>
  <si>
    <r>
      <rPr>
        <sz val="11"/>
        <color theme="1"/>
        <rFont val="Calibri"/>
      </rPr>
      <t>175</t>
    </r>
    <r>
      <rPr>
        <sz val="11"/>
        <color theme="1"/>
        <rFont val="ＭＳ Ｐゴシック"/>
        <family val="3"/>
        <charset val="128"/>
      </rPr>
      <t>ｍｌ</t>
    </r>
  </si>
  <si>
    <r>
      <rPr>
        <sz val="11"/>
        <color theme="1"/>
        <rFont val="Calibri"/>
      </rPr>
      <t>1400</t>
    </r>
    <r>
      <rPr>
        <sz val="11"/>
        <color theme="1"/>
        <rFont val="ＭＳ Ｐゴシック"/>
        <family val="3"/>
        <charset val="128"/>
      </rPr>
      <t>ｍｌ</t>
    </r>
  </si>
  <si>
    <r>
      <rPr>
        <sz val="11"/>
        <color theme="1"/>
        <rFont val="Calibri"/>
      </rPr>
      <t>3</t>
    </r>
    <r>
      <rPr>
        <sz val="11"/>
        <color theme="1"/>
        <rFont val="ＭＳ Ｐゴシック"/>
        <family val="3"/>
        <charset val="128"/>
      </rPr>
      <t>ｇ/小さじ1</t>
    </r>
  </si>
  <si>
    <t>みそ</t>
  </si>
  <si>
    <r>
      <rPr>
        <sz val="11"/>
        <color theme="1"/>
        <rFont val="Calibri"/>
      </rPr>
      <t>18</t>
    </r>
    <r>
      <rPr>
        <sz val="11"/>
        <color theme="1"/>
        <rFont val="ＭＳ Ｐゴシック"/>
        <family val="3"/>
        <charset val="128"/>
      </rPr>
      <t>ｇ/大さじ1</t>
    </r>
  </si>
  <si>
    <t>小ねぎ</t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</si>
  <si>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束</t>
    </r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</si>
  <si>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月</t>
    </r>
    <r>
      <rPr>
        <b/>
        <sz val="12"/>
        <color theme="1"/>
        <rFont val="Arial"/>
      </rPr>
      <t>)</t>
    </r>
  </si>
  <si>
    <t>昼食</t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</si>
  <si>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</si>
  <si>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冷やしぶっかけ</t>
  </si>
  <si>
    <t>冷凍うどん</t>
  </si>
  <si>
    <t>1玉</t>
  </si>
  <si>
    <t>8玉</t>
  </si>
  <si>
    <t>卵</t>
  </si>
  <si>
    <t>1個</t>
  </si>
  <si>
    <t>8個</t>
  </si>
  <si>
    <t>大根おろし</t>
  </si>
  <si>
    <t>50ｇ　（2㎝）</t>
  </si>
  <si>
    <t>2/5本</t>
  </si>
  <si>
    <t>1000ｇ/1本　水切り</t>
  </si>
  <si>
    <t>1/2本</t>
  </si>
  <si>
    <t>4本</t>
  </si>
  <si>
    <t>小口切り</t>
  </si>
  <si>
    <t>おろししょうが</t>
  </si>
  <si>
    <t>1/2片   (5g)</t>
  </si>
  <si>
    <t>４片</t>
  </si>
  <si>
    <t>チューブ式でもOK (2～3ｃｍ)</t>
  </si>
  <si>
    <t>かつお節</t>
  </si>
  <si>
    <t>小1/2パック</t>
  </si>
  <si>
    <t>小4パック</t>
  </si>
  <si>
    <t>炒りごま</t>
  </si>
  <si>
    <t>9ｇ/大さじ1</t>
  </si>
  <si>
    <t>45ｃｃ</t>
  </si>
  <si>
    <t>360ｍｌ</t>
  </si>
  <si>
    <t>★顆粒和風出し</t>
  </si>
  <si>
    <t>小さじ1/4</t>
  </si>
  <si>
    <t>小さじ2</t>
  </si>
  <si>
    <t>3ｇ/小さじ1</t>
  </si>
  <si>
    <t>大さじ1と1/2</t>
  </si>
  <si>
    <t>大さじ12</t>
  </si>
  <si>
    <t>大さじ16</t>
  </si>
  <si>
    <r>
      <rPr>
        <sz val="11"/>
        <color theme="1"/>
        <rFont val="Calibri"/>
      </rPr>
      <t>18</t>
    </r>
    <r>
      <rPr>
        <sz val="11"/>
        <color theme="1"/>
        <rFont val="ＭＳ Ｐゴシック"/>
        <family val="3"/>
        <charset val="128"/>
      </rPr>
      <t>ｇ</t>
    </r>
    <r>
      <rPr>
        <sz val="11"/>
        <color theme="1"/>
        <rFont val="Calibri"/>
      </rPr>
      <t>/</t>
    </r>
    <r>
      <rPr>
        <sz val="11"/>
        <color theme="1"/>
        <rFont val="ＭＳ Ｐゴシック"/>
        <family val="3"/>
        <charset val="128"/>
      </rPr>
      <t>大さじ</t>
    </r>
    <r>
      <rPr>
        <sz val="11"/>
        <color theme="1"/>
        <rFont val="Calibri"/>
      </rPr>
      <t>1</t>
    </r>
  </si>
  <si>
    <t>小さじ8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</si>
  <si>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月</t>
    </r>
    <r>
      <rPr>
        <b/>
        <sz val="12"/>
        <color theme="1"/>
        <rFont val="Arial"/>
      </rPr>
      <t>)</t>
    </r>
  </si>
  <si>
    <t>発案者：高木あらた君</t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</si>
  <si>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</si>
  <si>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カレーライス</t>
  </si>
  <si>
    <t>鶏もも肉</t>
  </si>
  <si>
    <t>ジャガイモ</t>
  </si>
  <si>
    <t>１/４個</t>
  </si>
  <si>
    <t>２個</t>
  </si>
  <si>
    <t>にんじん</t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</si>
  <si>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本</t>
    </r>
  </si>
  <si>
    <t>２本</t>
  </si>
  <si>
    <t>カレールー</t>
  </si>
  <si>
    <t>20ｇ</t>
  </si>
  <si>
    <t>８人前（160ｇ）</t>
  </si>
  <si>
    <t>140ｃｃ</t>
  </si>
  <si>
    <t>1,120ｃｃ</t>
  </si>
  <si>
    <t>サラダ油</t>
  </si>
  <si>
    <t>アイスクリーム</t>
  </si>
  <si>
    <t>バニラアイス</t>
  </si>
  <si>
    <r>
      <rPr>
        <sz val="11"/>
        <color theme="1"/>
        <rFont val="Calibri"/>
      </rPr>
      <t>80</t>
    </r>
    <r>
      <rPr>
        <sz val="11"/>
        <color theme="1"/>
        <rFont val="ＭＳ Ｐゴシック"/>
        <family val="3"/>
        <charset val="128"/>
      </rPr>
      <t>ｃｃ</t>
    </r>
  </si>
  <si>
    <t>640ｃｃ</t>
  </si>
  <si>
    <r>
      <rPr>
        <sz val="11"/>
        <color theme="1"/>
        <rFont val="Calibri"/>
      </rPr>
      <t>2000</t>
    </r>
    <r>
      <rPr>
        <sz val="11"/>
        <color theme="1"/>
        <rFont val="ＭＳ Ｐゴシック"/>
        <family val="3"/>
        <charset val="128"/>
      </rPr>
      <t>ｃｃで25人前</t>
    </r>
  </si>
  <si>
    <t>ブルーベリー</t>
  </si>
  <si>
    <t>奉仕活動で頂いたもの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</si>
  <si>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火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</si>
  <si>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</si>
  <si>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シリアル</t>
  </si>
  <si>
    <t>60ｇ</t>
  </si>
  <si>
    <t>480ｇ</t>
  </si>
  <si>
    <t>1食分目安　50～60ｇ　1合カップ分</t>
  </si>
  <si>
    <t>牛乳</t>
  </si>
  <si>
    <t>200ｍｌ</t>
  </si>
  <si>
    <t>1600ｍｌ</t>
  </si>
  <si>
    <t>はちみつ</t>
  </si>
  <si>
    <t>甘さ調整　あれば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</si>
  <si>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火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</si>
  <si>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</si>
  <si>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おにぎり</t>
  </si>
  <si>
    <t>お米</t>
  </si>
  <si>
    <t>1合　（2個分）</t>
  </si>
  <si>
    <t>8合</t>
  </si>
  <si>
    <t>お茶碗軽く2はい分</t>
  </si>
  <si>
    <t>塩</t>
  </si>
  <si>
    <t>0.8ｇ</t>
  </si>
  <si>
    <t>6.4ｇ</t>
  </si>
  <si>
    <t>ひとつまみ　0.4ｇ/1個分</t>
  </si>
  <si>
    <t>梅干し</t>
  </si>
  <si>
    <t>※朝食時に用意する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</si>
  <si>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火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</si>
  <si>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</si>
  <si>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わかめごはん</t>
  </si>
  <si>
    <t>200ｇ　(米0.6合90ｇ)</t>
  </si>
  <si>
    <t>1600ｇ　(米4.8合720ｇ)</t>
  </si>
  <si>
    <t>乾燥わかめ</t>
  </si>
  <si>
    <t>1ｇ</t>
  </si>
  <si>
    <t>8ｇ</t>
  </si>
  <si>
    <t>戻し水</t>
  </si>
  <si>
    <t>★白いりごま</t>
  </si>
  <si>
    <t>★顆粒出し</t>
  </si>
  <si>
    <t>★塩</t>
  </si>
  <si>
    <t>豚汁</t>
  </si>
  <si>
    <t>50ｇ</t>
  </si>
  <si>
    <t>400ｇ</t>
  </si>
  <si>
    <t>ごぼう</t>
  </si>
  <si>
    <t>1/8本</t>
  </si>
  <si>
    <t>1本</t>
  </si>
  <si>
    <t>大根</t>
  </si>
  <si>
    <t>25ｇ　（1㎝）</t>
  </si>
  <si>
    <t>1/5本</t>
  </si>
  <si>
    <t>1000ｇ/1本</t>
  </si>
  <si>
    <t>25ｇ　（2.5㎝）</t>
  </si>
  <si>
    <t>200ｇ/1本</t>
  </si>
  <si>
    <t>4ｇ/小さじ1</t>
  </si>
  <si>
    <r>
      <rPr>
        <sz val="11"/>
        <color theme="1"/>
        <rFont val="Calibri"/>
      </rPr>
      <t>250</t>
    </r>
    <r>
      <rPr>
        <sz val="11"/>
        <color theme="1"/>
        <rFont val="ＭＳ Ｐゴシック"/>
        <family val="3"/>
        <charset val="128"/>
      </rPr>
      <t>ｍｌ</t>
    </r>
  </si>
  <si>
    <t>2000ｍｌ</t>
  </si>
  <si>
    <r>
      <rPr>
        <sz val="11"/>
        <color theme="1"/>
        <rFont val="Calibri"/>
      </rPr>
      <t>3</t>
    </r>
    <r>
      <rPr>
        <sz val="11"/>
        <color theme="1"/>
        <rFont val="ＭＳ Ｐゴシック"/>
        <family val="3"/>
        <charset val="128"/>
      </rPr>
      <t>ｇ/小さじ1</t>
    </r>
  </si>
  <si>
    <t>焼きマシュマロ</t>
  </si>
  <si>
    <t>マシュマロ</t>
  </si>
  <si>
    <t>6～8個</t>
  </si>
  <si>
    <r>
      <rPr>
        <sz val="11"/>
        <color theme="1"/>
        <rFont val="Calibri"/>
      </rPr>
      <t>2</t>
    </r>
    <r>
      <rPr>
        <sz val="11"/>
        <color theme="1"/>
        <rFont val="ＭＳ Ｐゴシック"/>
        <family val="3"/>
        <charset val="128"/>
      </rPr>
      <t>袋</t>
    </r>
  </si>
  <si>
    <r>
      <rPr>
        <sz val="11"/>
        <color theme="1"/>
        <rFont val="Calibri"/>
      </rPr>
      <t>30</t>
    </r>
    <r>
      <rPr>
        <sz val="11"/>
        <color theme="1"/>
        <rFont val="ＭＳ Ｐゴシック"/>
        <family val="3"/>
        <charset val="128"/>
      </rPr>
      <t>個/1袋　（110ｇ）</t>
    </r>
  </si>
  <si>
    <t>串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</si>
  <si>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水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</si>
  <si>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</si>
  <si>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ホットサンド</t>
  </si>
  <si>
    <t>食パン8枚切り</t>
  </si>
  <si>
    <t>2枚</t>
  </si>
  <si>
    <t>2袋</t>
  </si>
  <si>
    <t>半分に折る</t>
  </si>
  <si>
    <t>スライスチーズ</t>
  </si>
  <si>
    <t>1枚</t>
  </si>
  <si>
    <t>8枚</t>
  </si>
  <si>
    <t>12ｇ/大さじ1</t>
  </si>
  <si>
    <t>ハーフベーコン</t>
  </si>
  <si>
    <t>16枚</t>
  </si>
  <si>
    <t>マヨネーズ</t>
  </si>
  <si>
    <t>ケチャップ</t>
  </si>
  <si>
    <t>15ｇ/大さじ1</t>
  </si>
  <si>
    <t>ドライパセリ</t>
  </si>
  <si>
    <t>野菜ジュース</t>
  </si>
  <si>
    <t>180㏄</t>
  </si>
  <si>
    <t>紙パックジュース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</si>
  <si>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水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</si>
  <si>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</si>
  <si>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蒸し焼きそば</t>
  </si>
  <si>
    <t>豚ばら肉</t>
  </si>
  <si>
    <r>
      <rPr>
        <sz val="11"/>
        <color theme="1"/>
        <rFont val="Calibri"/>
      </rPr>
      <t>50</t>
    </r>
    <r>
      <rPr>
        <sz val="11"/>
        <color theme="1"/>
        <rFont val="ＭＳ Ｐゴシック"/>
        <family val="3"/>
        <charset val="128"/>
      </rPr>
      <t>ｇ</t>
    </r>
  </si>
  <si>
    <r>
      <rPr>
        <sz val="11"/>
        <color theme="1"/>
        <rFont val="Calibri"/>
      </rPr>
      <t>400</t>
    </r>
    <r>
      <rPr>
        <sz val="11"/>
        <color theme="1"/>
        <rFont val="ＭＳ Ｐゴシック"/>
        <family val="3"/>
        <charset val="128"/>
      </rPr>
      <t>ｇ</t>
    </r>
  </si>
  <si>
    <t>キャベツ</t>
  </si>
  <si>
    <t>125ｇ　1/８玉</t>
  </si>
  <si>
    <t>１玉</t>
  </si>
  <si>
    <r>
      <rPr>
        <sz val="11"/>
        <color theme="1"/>
        <rFont val="Calibri"/>
      </rPr>
      <t>1/8</t>
    </r>
    <r>
      <rPr>
        <sz val="11"/>
        <color theme="1"/>
        <rFont val="ＭＳ Ｐゴシック"/>
        <family val="3"/>
        <charset val="128"/>
      </rPr>
      <t>本</t>
    </r>
  </si>
  <si>
    <t>ソース付きめん</t>
  </si>
  <si>
    <t>１人前</t>
  </si>
  <si>
    <t>9人前</t>
  </si>
  <si>
    <t>丸ちゃん焼きそば３袋</t>
  </si>
  <si>
    <t>もやし</t>
  </si>
  <si>
    <t>1/2袋</t>
  </si>
  <si>
    <t>4袋</t>
  </si>
  <si>
    <t>お酒</t>
  </si>
  <si>
    <t>15ｃｃ</t>
  </si>
  <si>
    <t>120ｃｃ</t>
  </si>
  <si>
    <t>めんほぐし,粉ソース味付け</t>
  </si>
  <si>
    <r>
      <rPr>
        <sz val="11"/>
        <color theme="1"/>
        <rFont val="Calibri"/>
      </rPr>
      <t>12</t>
    </r>
    <r>
      <rPr>
        <sz val="11"/>
        <color theme="1"/>
        <rFont val="ＭＳ Ｐゴシック"/>
        <family val="3"/>
        <charset val="128"/>
      </rPr>
      <t>ｇ/大さじ1</t>
    </r>
  </si>
  <si>
    <t>塩,こしょう</t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</si>
  <si>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束</t>
    </r>
  </si>
  <si>
    <t>海鮮スープ</t>
  </si>
  <si>
    <t>干しエビ</t>
  </si>
  <si>
    <r>
      <rPr>
        <sz val="11"/>
        <color theme="1"/>
        <rFont val="ＭＳ Ｐゴシック"/>
        <family val="3"/>
        <charset val="128"/>
      </rPr>
      <t>大さじ</t>
    </r>
    <r>
      <rPr>
        <sz val="11"/>
        <color theme="1"/>
        <rFont val="Calibri"/>
      </rPr>
      <t>1</t>
    </r>
  </si>
  <si>
    <t>3ｇ/大さじ1</t>
  </si>
  <si>
    <t>0.5個</t>
  </si>
  <si>
    <t>4個</t>
  </si>
  <si>
    <t>カブ</t>
  </si>
  <si>
    <t>1/8個</t>
  </si>
  <si>
    <t>はるさめ</t>
  </si>
  <si>
    <r>
      <rPr>
        <sz val="11"/>
        <color theme="1"/>
        <rFont val="Calibri"/>
      </rPr>
      <t>6</t>
    </r>
    <r>
      <rPr>
        <sz val="11"/>
        <color theme="1"/>
        <rFont val="ＭＳ Ｐゴシック"/>
        <family val="3"/>
        <charset val="128"/>
      </rPr>
      <t>ｇ</t>
    </r>
  </si>
  <si>
    <r>
      <rPr>
        <sz val="11"/>
        <color theme="1"/>
        <rFont val="Calibri"/>
      </rPr>
      <t>0.5</t>
    </r>
    <r>
      <rPr>
        <sz val="11"/>
        <color theme="1"/>
        <rFont val="ＭＳ Ｐゴシック"/>
        <family val="3"/>
        <charset val="128"/>
      </rPr>
      <t>袋</t>
    </r>
  </si>
  <si>
    <r>
      <rPr>
        <sz val="11"/>
        <color theme="1"/>
        <rFont val="Calibri"/>
      </rPr>
      <t>100</t>
    </r>
    <r>
      <rPr>
        <sz val="11"/>
        <color theme="1"/>
        <rFont val="ＭＳ Ｐゴシック"/>
        <family val="3"/>
        <charset val="128"/>
      </rPr>
      <t>ｇ/1袋</t>
    </r>
  </si>
  <si>
    <t>250ｇ</t>
  </si>
  <si>
    <t>中華味の素</t>
  </si>
  <si>
    <r>
      <rPr>
        <sz val="11"/>
        <color theme="1"/>
        <rFont val="Calibri"/>
      </rPr>
      <t>7.5</t>
    </r>
    <r>
      <rPr>
        <sz val="11"/>
        <color theme="1"/>
        <rFont val="ＭＳ Ｐゴシック"/>
        <family val="3"/>
        <charset val="128"/>
      </rPr>
      <t>ｇ/大さじ1</t>
    </r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</si>
  <si>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束</t>
    </r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</si>
  <si>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水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</si>
  <si>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</si>
  <si>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ペッパーライス</t>
  </si>
  <si>
    <t>牛肉</t>
  </si>
  <si>
    <r>
      <rPr>
        <sz val="11"/>
        <color theme="1"/>
        <rFont val="Calibri"/>
      </rPr>
      <t>70</t>
    </r>
    <r>
      <rPr>
        <sz val="11"/>
        <color theme="1"/>
        <rFont val="ＭＳ Ｐゴシック"/>
        <family val="3"/>
        <charset val="128"/>
      </rPr>
      <t>ｇ</t>
    </r>
  </si>
  <si>
    <r>
      <rPr>
        <sz val="11"/>
        <color theme="1"/>
        <rFont val="Calibri"/>
      </rPr>
      <t>560</t>
    </r>
    <r>
      <rPr>
        <sz val="11"/>
        <color theme="1"/>
        <rFont val="ＭＳ Ｐゴシック"/>
        <family val="3"/>
        <charset val="128"/>
      </rPr>
      <t>ｇ</t>
    </r>
  </si>
  <si>
    <t>こま切れ</t>
  </si>
  <si>
    <t>★下味</t>
  </si>
  <si>
    <t>★料理酒</t>
  </si>
  <si>
    <t>★チューブにんにく</t>
  </si>
  <si>
    <t>0.5㎝</t>
  </si>
  <si>
    <t>5㎝</t>
  </si>
  <si>
    <r>
      <rPr>
        <sz val="11"/>
        <color theme="1"/>
        <rFont val="Calibri"/>
      </rPr>
      <t>5</t>
    </r>
    <r>
      <rPr>
        <sz val="11"/>
        <color theme="1"/>
        <rFont val="ＭＳ Ｐゴシック"/>
        <family val="3"/>
        <charset val="128"/>
      </rPr>
      <t>ｇ/2～3ｃｍ</t>
    </r>
  </si>
  <si>
    <t>コーン缶</t>
  </si>
  <si>
    <t>25ｇ</t>
  </si>
  <si>
    <t>200ｇ</t>
  </si>
  <si>
    <r>
      <rPr>
        <sz val="11"/>
        <color theme="1"/>
        <rFont val="Calibri"/>
      </rPr>
      <t>1/4</t>
    </r>
    <r>
      <rPr>
        <sz val="11"/>
        <color theme="1"/>
        <rFont val="ＭＳ Ｐゴシック"/>
        <family val="3"/>
        <charset val="128"/>
      </rPr>
      <t>束</t>
    </r>
  </si>
  <si>
    <t>有塩バター</t>
  </si>
  <si>
    <t>5ｇ</t>
  </si>
  <si>
    <t>40ｇ</t>
  </si>
  <si>
    <t>焼肉のたれ</t>
  </si>
  <si>
    <t>小さじ2と1/4</t>
  </si>
  <si>
    <t>大さじ6</t>
  </si>
  <si>
    <r>
      <rPr>
        <sz val="11"/>
        <color theme="1"/>
        <rFont val="Calibri"/>
      </rPr>
      <t>18</t>
    </r>
    <r>
      <rPr>
        <sz val="11"/>
        <color theme="1"/>
        <rFont val="ＭＳ Ｐゴシック"/>
        <family val="3"/>
        <charset val="128"/>
      </rPr>
      <t>ｇ</t>
    </r>
    <r>
      <rPr>
        <sz val="11"/>
        <color theme="1"/>
        <rFont val="Calibri"/>
      </rPr>
      <t>/</t>
    </r>
    <r>
      <rPr>
        <sz val="11"/>
        <color theme="1"/>
        <rFont val="ＭＳ Ｐゴシック"/>
        <family val="3"/>
        <charset val="128"/>
      </rPr>
      <t>大さじ</t>
    </r>
    <r>
      <rPr>
        <sz val="11"/>
        <color theme="1"/>
        <rFont val="Calibri"/>
      </rPr>
      <t>1</t>
    </r>
  </si>
  <si>
    <t>大さじ2と1/3</t>
  </si>
  <si>
    <t>黒コショウ</t>
  </si>
  <si>
    <t>2ｇ/小さじ1</t>
  </si>
  <si>
    <t>150ｇ　(米0.5合75ｇ)</t>
  </si>
  <si>
    <t>1200ｇ　(米4合600ｇ)</t>
  </si>
  <si>
    <t>※厚手アルミホイルで個別に小分けして調理</t>
  </si>
  <si>
    <t>コンソメスープ</t>
  </si>
  <si>
    <t>ウインナー</t>
  </si>
  <si>
    <r>
      <rPr>
        <sz val="11"/>
        <color theme="1"/>
        <rFont val="Calibri"/>
      </rPr>
      <t>1</t>
    </r>
    <r>
      <rPr>
        <sz val="11"/>
        <color theme="1"/>
        <rFont val="ＭＳ Ｐゴシック"/>
        <family val="3"/>
        <charset val="128"/>
      </rPr>
      <t>本</t>
    </r>
  </si>
  <si>
    <r>
      <rPr>
        <sz val="11"/>
        <color theme="1"/>
        <rFont val="Calibri"/>
      </rPr>
      <t>8</t>
    </r>
    <r>
      <rPr>
        <sz val="11"/>
        <color theme="1"/>
        <rFont val="ＭＳ Ｐゴシック"/>
        <family val="3"/>
        <charset val="128"/>
      </rPr>
      <t>本</t>
    </r>
  </si>
  <si>
    <t>じゃがいも</t>
  </si>
  <si>
    <t>1カップ　200ｍｌ</t>
  </si>
  <si>
    <t>8カップ　　1600ｍｌ</t>
  </si>
  <si>
    <t>コンソメ　固形</t>
  </si>
  <si>
    <t>1/2個</t>
  </si>
  <si>
    <r>
      <rPr>
        <sz val="11"/>
        <color theme="1"/>
        <rFont val="Calibri"/>
      </rPr>
      <t>4</t>
    </r>
    <r>
      <rPr>
        <sz val="11"/>
        <color theme="1"/>
        <rFont val="ＭＳ Ｐゴシック"/>
        <family val="3"/>
        <charset val="128"/>
      </rPr>
      <t>個</t>
    </r>
  </si>
  <si>
    <t>固形1個/顆粒小さじ2</t>
  </si>
  <si>
    <t>寒天ゼリー</t>
  </si>
  <si>
    <t>粉末寒天</t>
  </si>
  <si>
    <r>
      <rPr>
        <sz val="11"/>
        <color theme="1"/>
        <rFont val="Calibri"/>
      </rPr>
      <t>4</t>
    </r>
    <r>
      <rPr>
        <sz val="11"/>
        <color theme="1"/>
        <rFont val="ＭＳ Ｐゴシック"/>
        <family val="3"/>
        <charset val="128"/>
      </rPr>
      <t>ｇ</t>
    </r>
  </si>
  <si>
    <t>寒天クック1本　4ｇ</t>
  </si>
  <si>
    <t>ジュース</t>
  </si>
  <si>
    <r>
      <rPr>
        <sz val="11"/>
        <color theme="1"/>
        <rFont val="Calibri"/>
      </rPr>
      <t>125</t>
    </r>
    <r>
      <rPr>
        <sz val="11"/>
        <color theme="1"/>
        <rFont val="ＭＳ Ｐゴシック"/>
        <family val="3"/>
        <charset val="128"/>
      </rPr>
      <t>ｍｌ</t>
    </r>
  </si>
  <si>
    <r>
      <rPr>
        <sz val="11"/>
        <color theme="1"/>
        <rFont val="Calibri"/>
      </rPr>
      <t>1</t>
    </r>
    <r>
      <rPr>
        <sz val="11"/>
        <color theme="1"/>
        <rFont val="ＭＳ Ｐゴシック"/>
        <family val="3"/>
        <charset val="128"/>
      </rPr>
      <t>本(1000ｍｌ)</t>
    </r>
  </si>
  <si>
    <t>果汁100％オレンジジュースなど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</si>
  <si>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木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</si>
  <si>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</si>
  <si>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フレンチトースト</t>
  </si>
  <si>
    <t>食パン6枚切り</t>
  </si>
  <si>
    <t>180ｃｃ</t>
  </si>
  <si>
    <t>1440ｃｃ</t>
  </si>
  <si>
    <t>砂糖</t>
  </si>
  <si>
    <t>バター</t>
  </si>
  <si>
    <t>2.5ｇ</t>
  </si>
  <si>
    <t>あれば　飾り付け</t>
  </si>
  <si>
    <t>アルミホイルで個別に包んで焼き上げる</t>
  </si>
  <si>
    <t>添え物</t>
  </si>
  <si>
    <t>バナナ</t>
  </si>
  <si>
    <t>フルーツミックス缶</t>
  </si>
  <si>
    <t>1/4缶</t>
  </si>
  <si>
    <t>2缶</t>
  </si>
  <si>
    <t>具材のみ使用</t>
  </si>
  <si>
    <t>フルーツ牛乳</t>
  </si>
  <si>
    <t>1缶</t>
  </si>
  <si>
    <t>シロップのみ使用</t>
  </si>
  <si>
    <t>112.5ｍｌ</t>
  </si>
  <si>
    <t>1パック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</si>
  <si>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木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</si>
  <si>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</si>
  <si>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広島風お好み焼き</t>
  </si>
  <si>
    <t>お好み焼き粉</t>
  </si>
  <si>
    <t>市販の物</t>
  </si>
  <si>
    <t>60ｍｌ</t>
  </si>
  <si>
    <t>480ｍｌ</t>
  </si>
  <si>
    <t>豚バラ</t>
  </si>
  <si>
    <r>
      <rPr>
        <sz val="11"/>
        <color theme="1"/>
        <rFont val="Calibri"/>
      </rPr>
      <t>3</t>
    </r>
    <r>
      <rPr>
        <sz val="11"/>
        <color theme="1"/>
        <rFont val="ＭＳ Ｐゴシック"/>
        <family val="3"/>
        <charset val="128"/>
      </rPr>
      <t>枚　80ｇ</t>
    </r>
  </si>
  <si>
    <r>
      <rPr>
        <sz val="11"/>
        <color theme="1"/>
        <rFont val="Calibri"/>
      </rPr>
      <t>640</t>
    </r>
    <r>
      <rPr>
        <sz val="11"/>
        <color theme="1"/>
        <rFont val="ＭＳ Ｐゴシック"/>
        <family val="3"/>
        <charset val="128"/>
      </rPr>
      <t>ｇ</t>
    </r>
  </si>
  <si>
    <t>スライス</t>
  </si>
  <si>
    <t>焼きそば麺</t>
  </si>
  <si>
    <t>1袋</t>
  </si>
  <si>
    <t>8袋</t>
  </si>
  <si>
    <t>シーフードミックス</t>
  </si>
  <si>
    <t>45ｇ</t>
  </si>
  <si>
    <t>2袋　(180ｇ/1袋）</t>
  </si>
  <si>
    <t>冷凍</t>
  </si>
  <si>
    <t>かつお節　粉末</t>
  </si>
  <si>
    <t>塩.こしょう</t>
  </si>
  <si>
    <t>あおさ粉</t>
  </si>
  <si>
    <t>お好みソース</t>
  </si>
  <si>
    <t>たっぷり　36ｇ</t>
  </si>
  <si>
    <t>約300ｇ</t>
  </si>
  <si>
    <t>※アルミホイルで個別蒸し焼き調理　途中ひっくり返す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</si>
  <si>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木</t>
    </r>
    <r>
      <rPr>
        <b/>
        <sz val="12"/>
        <color theme="1"/>
        <rFont val="Arial"/>
      </rPr>
      <t>)</t>
    </r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</si>
  <si>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8</t>
    </r>
    <r>
      <rPr>
        <sz val="12"/>
        <color theme="1"/>
        <rFont val="ＭＳ Ｐゴシック"/>
        <family val="3"/>
        <charset val="128"/>
      </rPr>
      <t>）人分</t>
    </r>
  </si>
  <si>
    <t>ジャンバラヤ</t>
  </si>
  <si>
    <t>8本</t>
  </si>
  <si>
    <t>１㎝幅でカット</t>
  </si>
  <si>
    <r>
      <rPr>
        <sz val="11"/>
        <color theme="1"/>
        <rFont val="Calibri"/>
      </rPr>
      <t>1/8</t>
    </r>
    <r>
      <rPr>
        <sz val="11"/>
        <color theme="1"/>
        <rFont val="ＭＳ Ｐゴシック"/>
        <family val="3"/>
        <charset val="128"/>
      </rPr>
      <t>個</t>
    </r>
  </si>
  <si>
    <r>
      <rPr>
        <sz val="11"/>
        <color theme="1"/>
        <rFont val="Calibri"/>
      </rPr>
      <t>1</t>
    </r>
    <r>
      <rPr>
        <sz val="11"/>
        <color theme="1"/>
        <rFont val="ＭＳ Ｐゴシック"/>
        <family val="3"/>
        <charset val="128"/>
      </rPr>
      <t>個</t>
    </r>
  </si>
  <si>
    <t>みじん切り</t>
  </si>
  <si>
    <t>赤パプリカ</t>
  </si>
  <si>
    <t>ニンニクチューブ</t>
  </si>
  <si>
    <t>1㎝</t>
  </si>
  <si>
    <t>8㎝</t>
  </si>
  <si>
    <t>チューブ2～3ｃｍ　5ｇ</t>
  </si>
  <si>
    <t>パセリ</t>
  </si>
  <si>
    <t>飾りつけ　みじん切り</t>
  </si>
  <si>
    <t>★ケチャップ</t>
  </si>
  <si>
    <r>
      <rPr>
        <sz val="11"/>
        <color theme="1"/>
        <rFont val="Calibri"/>
      </rPr>
      <t>15</t>
    </r>
    <r>
      <rPr>
        <sz val="11"/>
        <color theme="1"/>
        <rFont val="ＭＳ Ｐゴシック"/>
        <family val="3"/>
        <charset val="128"/>
      </rPr>
      <t>ｇ</t>
    </r>
    <r>
      <rPr>
        <sz val="11"/>
        <color theme="1"/>
        <rFont val="Calibri"/>
      </rPr>
      <t>/</t>
    </r>
    <r>
      <rPr>
        <sz val="11"/>
        <color theme="1"/>
        <rFont val="ＭＳ Ｐゴシック"/>
        <family val="3"/>
        <charset val="128"/>
      </rPr>
      <t>大さじ1</t>
    </r>
  </si>
  <si>
    <t>★コンソメ</t>
  </si>
  <si>
    <t>小さじ3/4</t>
  </si>
  <si>
    <r>
      <rPr>
        <sz val="11"/>
        <color theme="1"/>
        <rFont val="Calibri"/>
      </rPr>
      <t>8</t>
    </r>
    <r>
      <rPr>
        <sz val="11"/>
        <color theme="1"/>
        <rFont val="ＭＳ Ｐゴシック"/>
        <family val="3"/>
        <charset val="128"/>
      </rPr>
      <t>ｇ/大さじ1</t>
    </r>
  </si>
  <si>
    <t>★カレー粉</t>
  </si>
  <si>
    <t>★チリパウダー</t>
  </si>
  <si>
    <t>★こしょう</t>
  </si>
  <si>
    <t>１個</t>
  </si>
  <si>
    <t>１㎝角でカット</t>
  </si>
  <si>
    <t>コンソメ</t>
  </si>
  <si>
    <t>３つまみ</t>
  </si>
  <si>
    <t>顆粒小さじ3/4（１人前）</t>
  </si>
  <si>
    <r>
      <rPr>
        <sz val="11"/>
        <color theme="1"/>
        <rFont val="Calibri"/>
      </rPr>
      <t>150</t>
    </r>
    <r>
      <rPr>
        <sz val="11"/>
        <color theme="1"/>
        <rFont val="ＭＳ Ｐゴシック"/>
        <family val="3"/>
        <charset val="128"/>
      </rPr>
      <t>ｃｃ</t>
    </r>
  </si>
  <si>
    <r>
      <rPr>
        <sz val="11"/>
        <color theme="1"/>
        <rFont val="Calibri"/>
      </rPr>
      <t>1,200</t>
    </r>
    <r>
      <rPr>
        <sz val="11"/>
        <color theme="1"/>
        <rFont val="ＭＳ Ｐゴシック"/>
        <family val="3"/>
        <charset val="128"/>
      </rPr>
      <t>ｃｃ</t>
    </r>
  </si>
  <si>
    <t>各　少々</t>
  </si>
  <si>
    <t>チョコバナナ</t>
  </si>
  <si>
    <t>板チョコ</t>
  </si>
  <si>
    <r>
      <rPr>
        <sz val="11"/>
        <color theme="1"/>
        <rFont val="Calibri"/>
      </rPr>
      <t>1/5</t>
    </r>
    <r>
      <rPr>
        <sz val="11"/>
        <color theme="1"/>
        <rFont val="ＭＳ Ｐゴシック"/>
        <family val="3"/>
        <charset val="128"/>
      </rPr>
      <t>枚</t>
    </r>
  </si>
  <si>
    <t>1.6枚</t>
  </si>
  <si>
    <r>
      <rPr>
        <b/>
        <sz val="12"/>
        <color theme="1"/>
        <rFont val="Arial"/>
      </rPr>
      <t>(</t>
    </r>
    <r>
      <rPr>
        <b/>
        <sz val="12"/>
        <color theme="1"/>
        <rFont val="ＭＳ Ｐゴシック"/>
        <family val="3"/>
        <charset val="128"/>
      </rPr>
      <t>金</t>
    </r>
    <r>
      <rPr>
        <b/>
        <sz val="12"/>
        <color theme="1"/>
        <rFont val="Arial"/>
      </rPr>
      <t>)</t>
    </r>
  </si>
  <si>
    <t>発案者：小林ゆめさん</t>
  </si>
  <si>
    <r>
      <rPr>
        <sz val="12"/>
        <color theme="1"/>
        <rFont val="ＭＳ Ｐゴシック"/>
        <family val="3"/>
        <charset val="128"/>
      </rPr>
      <t>（</t>
    </r>
    <r>
      <rPr>
        <sz val="12"/>
        <color theme="1"/>
        <rFont val="Arial"/>
      </rPr>
      <t xml:space="preserve"> 12</t>
    </r>
    <r>
      <rPr>
        <sz val="12"/>
        <color theme="1"/>
        <rFont val="ＭＳ Ｐゴシック"/>
        <family val="3"/>
        <charset val="128"/>
      </rPr>
      <t>）人分</t>
    </r>
  </si>
  <si>
    <t>食パンドック</t>
  </si>
  <si>
    <t>ソーセージ</t>
  </si>
  <si>
    <t>２４本</t>
  </si>
  <si>
    <t>ボイル</t>
  </si>
  <si>
    <t>★キャベツ</t>
  </si>
  <si>
    <t>大玉　1/2玉</t>
  </si>
  <si>
    <t>千切り</t>
  </si>
  <si>
    <t>食パン　6枚切り</t>
  </si>
  <si>
    <t>6枚切り　１枚</t>
  </si>
  <si>
    <t>１２枚 2袋</t>
  </si>
  <si>
    <t>トースト　真ん中に軽く切れ目を入れる</t>
  </si>
  <si>
    <t>適量　15ｇ</t>
  </si>
  <si>
    <t>180ｇ</t>
  </si>
  <si>
    <t>マスタード</t>
  </si>
  <si>
    <t>彩飾りつけ　みじん切り</t>
  </si>
  <si>
    <t>★マヨネーズ</t>
  </si>
  <si>
    <t>適量　10ｇ</t>
  </si>
  <si>
    <t>120ｇ</t>
  </si>
  <si>
    <t>キャベツ味付け</t>
  </si>
  <si>
    <t>★塩コショウ</t>
  </si>
  <si>
    <t>材　　　料</t>
  </si>
  <si>
    <t>本体</t>
  </si>
  <si>
    <t>真竹：（子供）直径3㎝±0.5㎝　一節</t>
  </si>
  <si>
    <t>　　　（大人）直径4㎝±0.5㎝　一節</t>
  </si>
  <si>
    <t>押し棒</t>
  </si>
  <si>
    <t>真竹：直径1~2㎝　二節</t>
  </si>
  <si>
    <t>　　　本体に差し込んだ時周囲に1㎝程度余裕があるくらい</t>
  </si>
  <si>
    <t>その他</t>
  </si>
  <si>
    <t>・隙間テープ（広幅）60㎝程度（竹の太さによって変わります）</t>
  </si>
  <si>
    <t>　　　（使い古した＜スポンジ＞や＜タオルを細長いリボン状に割いたもの＞などでもOKです。）</t>
  </si>
  <si>
    <t>・布（12㎝角くらいの正方形）</t>
  </si>
  <si>
    <t>・輪ゴム</t>
  </si>
  <si>
    <t>１/4玉</t>
    <rPh sb="3" eb="4">
      <t>タマ</t>
    </rPh>
    <phoneticPr fontId="21"/>
  </si>
  <si>
    <t>2玉</t>
    <rPh sb="1" eb="2">
      <t>タマ</t>
    </rPh>
    <phoneticPr fontId="21"/>
  </si>
  <si>
    <t>1個</t>
    <phoneticPr fontId="21"/>
  </si>
  <si>
    <t>1/8個</t>
    <phoneticPr fontId="21"/>
  </si>
  <si>
    <t>１パック</t>
    <phoneticPr fontId="21"/>
  </si>
  <si>
    <t>小ネギ</t>
    <rPh sb="0" eb="1">
      <t>コ</t>
    </rPh>
    <phoneticPr fontId="21"/>
  </si>
  <si>
    <r>
      <t>500</t>
    </r>
    <r>
      <rPr>
        <sz val="11"/>
        <color theme="1"/>
        <rFont val="ＭＳ Ｐゴシック"/>
        <family val="3"/>
        <charset val="128"/>
      </rPr>
      <t>ｇ</t>
    </r>
    <phoneticPr fontId="21"/>
  </si>
  <si>
    <r>
      <t>60</t>
    </r>
    <r>
      <rPr>
        <sz val="11"/>
        <color theme="1"/>
        <rFont val="ＭＳ Ｐゴシック"/>
        <family val="3"/>
        <charset val="128"/>
      </rPr>
      <t>ｇ</t>
    </r>
    <phoneticPr fontId="21"/>
  </si>
  <si>
    <t>牛バラ肉</t>
    <rPh sb="0" eb="1">
      <t>ギュウ</t>
    </rPh>
    <phoneticPr fontId="21"/>
  </si>
  <si>
    <r>
      <t>1/4</t>
    </r>
    <r>
      <rPr>
        <sz val="11"/>
        <color theme="1"/>
        <rFont val="ＭＳ Ｐゴシック"/>
        <family val="3"/>
        <charset val="128"/>
      </rPr>
      <t>束</t>
    </r>
    <rPh sb="3" eb="4">
      <t>タバ</t>
    </rPh>
    <phoneticPr fontId="21"/>
  </si>
  <si>
    <t>少々</t>
    <rPh sb="0" eb="2">
      <t>ショウショウ</t>
    </rPh>
    <phoneticPr fontId="21"/>
  </si>
  <si>
    <t>少々</t>
    <phoneticPr fontId="21"/>
  </si>
  <si>
    <t>1/4束</t>
    <rPh sb="3" eb="4">
      <t>タバ</t>
    </rPh>
    <phoneticPr fontId="21"/>
  </si>
  <si>
    <t>1班あたり</t>
    <rPh sb="1" eb="2">
      <t>ハン</t>
    </rPh>
    <phoneticPr fontId="24"/>
  </si>
  <si>
    <t>2班分</t>
    <rPh sb="1" eb="2">
      <t>ハン</t>
    </rPh>
    <rPh sb="2" eb="3">
      <t>ブン</t>
    </rPh>
    <phoneticPr fontId="24"/>
  </si>
  <si>
    <t>名　　　　称</t>
    <rPh sb="0" eb="1">
      <t>メイ</t>
    </rPh>
    <rPh sb="5" eb="6">
      <t>ショウ</t>
    </rPh>
    <phoneticPr fontId="24"/>
  </si>
  <si>
    <t>必要数量</t>
    <rPh sb="0" eb="2">
      <t>ヒツヨウ</t>
    </rPh>
    <rPh sb="2" eb="4">
      <t>スウリョウ</t>
    </rPh>
    <phoneticPr fontId="24"/>
  </si>
  <si>
    <t>参考金額</t>
    <rPh sb="0" eb="2">
      <t>サンコウ</t>
    </rPh>
    <rPh sb="2" eb="4">
      <t>キンガク</t>
    </rPh>
    <phoneticPr fontId="24"/>
  </si>
  <si>
    <t>実際金額</t>
    <rPh sb="0" eb="2">
      <t>ジッサイ</t>
    </rPh>
    <rPh sb="2" eb="4">
      <t>キンガク</t>
    </rPh>
    <phoneticPr fontId="24"/>
  </si>
  <si>
    <t>数量</t>
    <rPh sb="0" eb="2">
      <t>スウリョウ</t>
    </rPh>
    <phoneticPr fontId="24"/>
  </si>
  <si>
    <t>チェック</t>
    <phoneticPr fontId="24"/>
  </si>
  <si>
    <t>備考</t>
    <rPh sb="0" eb="2">
      <t>ビコウ</t>
    </rPh>
    <phoneticPr fontId="24"/>
  </si>
  <si>
    <t>焼き肉のたれ　(220ｇ)</t>
    <rPh sb="0" eb="1">
      <t>ヤ</t>
    </rPh>
    <rPh sb="2" eb="3">
      <t>ニク</t>
    </rPh>
    <phoneticPr fontId="24"/>
  </si>
  <si>
    <t>110ｇ</t>
    <phoneticPr fontId="24"/>
  </si>
  <si>
    <t>1/2本</t>
    <rPh sb="3" eb="4">
      <t>ホン</t>
    </rPh>
    <phoneticPr fontId="24"/>
  </si>
  <si>
    <t>1本</t>
    <rPh sb="1" eb="2">
      <t>ホン</t>
    </rPh>
    <phoneticPr fontId="24"/>
  </si>
  <si>
    <t>めんつゆ　小瓶　(200ｃｃ)</t>
    <rPh sb="5" eb="7">
      <t>コビン</t>
    </rPh>
    <phoneticPr fontId="24"/>
  </si>
  <si>
    <t>200ｃｃ</t>
    <phoneticPr fontId="24"/>
  </si>
  <si>
    <t>１本</t>
    <rPh sb="1" eb="2">
      <t>ホン</t>
    </rPh>
    <phoneticPr fontId="24"/>
  </si>
  <si>
    <t>２本</t>
    <rPh sb="1" eb="2">
      <t>ホン</t>
    </rPh>
    <phoneticPr fontId="24"/>
  </si>
  <si>
    <t>味噌　小　(430ｇ)</t>
    <rPh sb="0" eb="2">
      <t>ミソ</t>
    </rPh>
    <rPh sb="3" eb="4">
      <t>コ</t>
    </rPh>
    <phoneticPr fontId="24"/>
  </si>
  <si>
    <t>300ｇ</t>
    <phoneticPr fontId="24"/>
  </si>
  <si>
    <t>1個</t>
    <rPh sb="1" eb="2">
      <t>コ</t>
    </rPh>
    <phoneticPr fontId="24"/>
  </si>
  <si>
    <t>２個</t>
    <rPh sb="1" eb="2">
      <t>コ</t>
    </rPh>
    <phoneticPr fontId="24"/>
  </si>
  <si>
    <t>醤油　小瓶　(450ｃｃ)</t>
    <rPh sb="0" eb="2">
      <t>ショウユ</t>
    </rPh>
    <rPh sb="3" eb="5">
      <t>コビン</t>
    </rPh>
    <phoneticPr fontId="24"/>
  </si>
  <si>
    <t>360ｃｃ</t>
    <phoneticPr fontId="24"/>
  </si>
  <si>
    <t>料理酒　小瓶(400ｃｃ)</t>
    <rPh sb="0" eb="2">
      <t>リョウリ</t>
    </rPh>
    <rPh sb="2" eb="3">
      <t>シュ</t>
    </rPh>
    <rPh sb="4" eb="6">
      <t>コビン</t>
    </rPh>
    <phoneticPr fontId="24"/>
  </si>
  <si>
    <t>320ｃｃ</t>
    <phoneticPr fontId="24"/>
  </si>
  <si>
    <t>みりん　小瓶(400cc)</t>
    <rPh sb="4" eb="6">
      <t>コビン</t>
    </rPh>
    <phoneticPr fontId="24"/>
  </si>
  <si>
    <t>380ｃｃ</t>
    <phoneticPr fontId="24"/>
  </si>
  <si>
    <t>テーブルこしょう袋(40ｇ)</t>
    <rPh sb="8" eb="9">
      <t>フクロ</t>
    </rPh>
    <phoneticPr fontId="24"/>
  </si>
  <si>
    <t>30ｇ</t>
    <phoneticPr fontId="24"/>
  </si>
  <si>
    <t>１袋</t>
    <rPh sb="1" eb="2">
      <t>フクロ</t>
    </rPh>
    <phoneticPr fontId="24"/>
  </si>
  <si>
    <t>２袋</t>
    <rPh sb="1" eb="2">
      <t>フクロ</t>
    </rPh>
    <phoneticPr fontId="24"/>
  </si>
  <si>
    <t>食卓塩(100ｇ)</t>
    <rPh sb="0" eb="2">
      <t>ショクタク</t>
    </rPh>
    <rPh sb="2" eb="3">
      <t>シオ</t>
    </rPh>
    <phoneticPr fontId="24"/>
  </si>
  <si>
    <t>100ｇ</t>
    <phoneticPr fontId="24"/>
  </si>
  <si>
    <t>2本</t>
    <rPh sb="1" eb="2">
      <t>ホン</t>
    </rPh>
    <phoneticPr fontId="24"/>
  </si>
  <si>
    <t>砂糖　(500ｇ)</t>
    <rPh sb="0" eb="2">
      <t>サトウ</t>
    </rPh>
    <phoneticPr fontId="24"/>
  </si>
  <si>
    <t>210ｇ</t>
    <phoneticPr fontId="24"/>
  </si>
  <si>
    <t>1/2袋</t>
    <rPh sb="3" eb="4">
      <t>フクロ</t>
    </rPh>
    <phoneticPr fontId="24"/>
  </si>
  <si>
    <t>顆粒和風だし　(60ｇ)</t>
    <rPh sb="0" eb="2">
      <t>カリュウ</t>
    </rPh>
    <rPh sb="2" eb="4">
      <t>ワフウ</t>
    </rPh>
    <phoneticPr fontId="24"/>
  </si>
  <si>
    <t>60ｇ</t>
    <phoneticPr fontId="24"/>
  </si>
  <si>
    <t>1瓶</t>
    <rPh sb="1" eb="2">
      <t>ビン</t>
    </rPh>
    <phoneticPr fontId="24"/>
  </si>
  <si>
    <t>2瓶</t>
    <rPh sb="1" eb="2">
      <t>ビン</t>
    </rPh>
    <phoneticPr fontId="24"/>
  </si>
  <si>
    <t>中華味の素　袋　(50ｇ)</t>
    <rPh sb="0" eb="2">
      <t>チュウカ</t>
    </rPh>
    <rPh sb="2" eb="3">
      <t>アジ</t>
    </rPh>
    <rPh sb="4" eb="5">
      <t>モト</t>
    </rPh>
    <rPh sb="6" eb="7">
      <t>フクロ</t>
    </rPh>
    <phoneticPr fontId="24"/>
  </si>
  <si>
    <t>1袋</t>
    <rPh sb="1" eb="2">
      <t>フクロ</t>
    </rPh>
    <phoneticPr fontId="24"/>
  </si>
  <si>
    <t>2袋</t>
    <rPh sb="1" eb="2">
      <t>フクロ</t>
    </rPh>
    <phoneticPr fontId="24"/>
  </si>
  <si>
    <t>コンソメ顆粒　(60ｇ)</t>
    <rPh sb="4" eb="6">
      <t>カリュウ</t>
    </rPh>
    <phoneticPr fontId="24"/>
  </si>
  <si>
    <t>56ｇ</t>
    <phoneticPr fontId="24"/>
  </si>
  <si>
    <t>１瓶</t>
    <rPh sb="1" eb="2">
      <t>ビン</t>
    </rPh>
    <phoneticPr fontId="24"/>
  </si>
  <si>
    <t>２瓶</t>
    <rPh sb="1" eb="2">
      <t>ビン</t>
    </rPh>
    <phoneticPr fontId="24"/>
  </si>
  <si>
    <t>カレーパウダー　(12g)</t>
    <phoneticPr fontId="24"/>
  </si>
  <si>
    <t>2ｇ</t>
    <phoneticPr fontId="24"/>
  </si>
  <si>
    <t>1/2瓶</t>
    <rPh sb="3" eb="4">
      <t>ビン</t>
    </rPh>
    <phoneticPr fontId="24"/>
  </si>
  <si>
    <t>チリパウダー　(12ｇ)</t>
    <phoneticPr fontId="24"/>
  </si>
  <si>
    <t>2ｇ</t>
    <phoneticPr fontId="24"/>
  </si>
  <si>
    <t>レモン汁　(70ｍｌ)</t>
    <rPh sb="3" eb="4">
      <t>シル</t>
    </rPh>
    <phoneticPr fontId="24"/>
  </si>
  <si>
    <t>4ｇ</t>
    <phoneticPr fontId="24"/>
  </si>
  <si>
    <t>ゴマ香油　(130ｇ)</t>
    <rPh sb="2" eb="4">
      <t>コウユ</t>
    </rPh>
    <phoneticPr fontId="24"/>
  </si>
  <si>
    <t>90ｇ</t>
    <phoneticPr fontId="24"/>
  </si>
  <si>
    <t>サラダ油　(200ｇ)</t>
    <rPh sb="3" eb="4">
      <t>アブラ</t>
    </rPh>
    <phoneticPr fontId="24"/>
  </si>
  <si>
    <t>200ｃｃ</t>
    <phoneticPr fontId="24"/>
  </si>
  <si>
    <t>お好み焼き粉　(500ｇ)</t>
    <rPh sb="1" eb="2">
      <t>コノ</t>
    </rPh>
    <rPh sb="3" eb="4">
      <t>ヤ</t>
    </rPh>
    <rPh sb="5" eb="6">
      <t>コ</t>
    </rPh>
    <phoneticPr fontId="24"/>
  </si>
  <si>
    <t>400ｇ</t>
    <phoneticPr fontId="24"/>
  </si>
  <si>
    <t>マヨネーズ　(350ｇ)</t>
    <phoneticPr fontId="24"/>
  </si>
  <si>
    <t>220ｇ</t>
    <phoneticPr fontId="24"/>
  </si>
  <si>
    <t>ケチャップ　(500ｇ)</t>
    <phoneticPr fontId="24"/>
  </si>
  <si>
    <t>420ｇ</t>
    <phoneticPr fontId="24"/>
  </si>
  <si>
    <t>マスタード　(90ｇ)</t>
    <phoneticPr fontId="24"/>
  </si>
  <si>
    <t>90ｇ</t>
    <phoneticPr fontId="24"/>
  </si>
  <si>
    <t>お好みソース　(500ｇ)</t>
    <rPh sb="1" eb="2">
      <t>コノ</t>
    </rPh>
    <phoneticPr fontId="24"/>
  </si>
  <si>
    <t>チューブニンニク　(43ｇ)</t>
    <phoneticPr fontId="24"/>
  </si>
  <si>
    <t>30ｇ</t>
    <phoneticPr fontId="24"/>
  </si>
  <si>
    <t>チューブしょうが　(40ｇ)</t>
    <phoneticPr fontId="24"/>
  </si>
  <si>
    <t>40ｇ</t>
    <phoneticPr fontId="24"/>
  </si>
  <si>
    <t>干しエビ　(15ｇ)</t>
    <rPh sb="0" eb="1">
      <t>ホ</t>
    </rPh>
    <phoneticPr fontId="24"/>
  </si>
  <si>
    <t>15ｇ</t>
    <phoneticPr fontId="24"/>
  </si>
  <si>
    <t>あおさ粉　(15ｇ)</t>
    <rPh sb="3" eb="4">
      <t>コ</t>
    </rPh>
    <phoneticPr fontId="24"/>
  </si>
  <si>
    <t>12ｇ</t>
    <phoneticPr fontId="24"/>
  </si>
  <si>
    <t>はるさめ　(100ｇ)</t>
    <phoneticPr fontId="24"/>
  </si>
  <si>
    <t>50ｇ</t>
    <phoneticPr fontId="24"/>
  </si>
  <si>
    <t>乾燥わかめ　(11g)</t>
    <rPh sb="0" eb="2">
      <t>カンソウ</t>
    </rPh>
    <phoneticPr fontId="24"/>
  </si>
  <si>
    <t>8ｇ</t>
    <phoneticPr fontId="24"/>
  </si>
  <si>
    <t>粉末寒天　カンテンクック</t>
    <rPh sb="0" eb="2">
      <t>フンマツ</t>
    </rPh>
    <rPh sb="2" eb="4">
      <t>カンテン</t>
    </rPh>
    <phoneticPr fontId="24"/>
  </si>
  <si>
    <t>ドライパセリ　(3ｇ）</t>
    <phoneticPr fontId="24"/>
  </si>
  <si>
    <t>6ｇ</t>
    <phoneticPr fontId="24"/>
  </si>
  <si>
    <t>４瓶</t>
    <rPh sb="1" eb="2">
      <t>ビン</t>
    </rPh>
    <phoneticPr fontId="24"/>
  </si>
  <si>
    <t>かつお節　(30ｇ)</t>
    <rPh sb="3" eb="4">
      <t>ブシ</t>
    </rPh>
    <phoneticPr fontId="24"/>
  </si>
  <si>
    <t>24ｇ</t>
    <phoneticPr fontId="24"/>
  </si>
  <si>
    <t>いりごま　(60ｇ)</t>
    <phoneticPr fontId="24"/>
  </si>
  <si>
    <t>50ｇ</t>
    <phoneticPr fontId="24"/>
  </si>
  <si>
    <t>カレールー　(140ｇ)　８人前</t>
    <rPh sb="14" eb="16">
      <t>ニンマエ</t>
    </rPh>
    <phoneticPr fontId="24"/>
  </si>
  <si>
    <t>140ｇ</t>
    <phoneticPr fontId="24"/>
  </si>
  <si>
    <t>１箱</t>
    <rPh sb="1" eb="2">
      <t>ハコ</t>
    </rPh>
    <phoneticPr fontId="24"/>
  </si>
  <si>
    <t>２箱</t>
    <rPh sb="1" eb="2">
      <t>ハコ</t>
    </rPh>
    <phoneticPr fontId="24"/>
  </si>
  <si>
    <t>コーン缶　(190ｇ)</t>
    <rPh sb="3" eb="4">
      <t>カン</t>
    </rPh>
    <phoneticPr fontId="24"/>
  </si>
  <si>
    <t>１缶</t>
    <rPh sb="1" eb="2">
      <t>カン</t>
    </rPh>
    <phoneticPr fontId="24"/>
  </si>
  <si>
    <t>２缶</t>
    <rPh sb="1" eb="2">
      <t>カン</t>
    </rPh>
    <phoneticPr fontId="24"/>
  </si>
  <si>
    <t>フルーツ缶　(425ｇ)</t>
    <rPh sb="4" eb="5">
      <t>カン</t>
    </rPh>
    <phoneticPr fontId="24"/>
  </si>
  <si>
    <t>4缶</t>
    <rPh sb="1" eb="2">
      <t>カン</t>
    </rPh>
    <phoneticPr fontId="24"/>
  </si>
  <si>
    <t>8缶</t>
    <rPh sb="1" eb="2">
      <t>カン</t>
    </rPh>
    <phoneticPr fontId="24"/>
  </si>
  <si>
    <t>三色寒天　(800ｇ)</t>
    <rPh sb="0" eb="2">
      <t>サンショク</t>
    </rPh>
    <rPh sb="2" eb="4">
      <t>カンテン</t>
    </rPh>
    <phoneticPr fontId="24"/>
  </si>
  <si>
    <t>800ｇ</t>
    <phoneticPr fontId="24"/>
  </si>
  <si>
    <t>1/2缶</t>
    <rPh sb="3" eb="4">
      <t>カン</t>
    </rPh>
    <phoneticPr fontId="24"/>
  </si>
  <si>
    <t>白玉粉　(120ｇ)</t>
    <rPh sb="0" eb="3">
      <t>シラタマコ</t>
    </rPh>
    <phoneticPr fontId="24"/>
  </si>
  <si>
    <t>120ｇ</t>
    <phoneticPr fontId="24"/>
  </si>
  <si>
    <t>シリアル　(440ｇ)</t>
    <phoneticPr fontId="24"/>
  </si>
  <si>
    <t>480ｇ</t>
    <phoneticPr fontId="24"/>
  </si>
  <si>
    <t>はちみつ　15ｇ×10袋</t>
    <rPh sb="11" eb="12">
      <t>フクロ</t>
    </rPh>
    <phoneticPr fontId="24"/>
  </si>
  <si>
    <t>60ｇ</t>
    <phoneticPr fontId="24"/>
  </si>
  <si>
    <t>マシュマロ</t>
    <phoneticPr fontId="24"/>
  </si>
  <si>
    <t>4袋</t>
    <rPh sb="1" eb="2">
      <t>フクロ</t>
    </rPh>
    <phoneticPr fontId="24"/>
  </si>
  <si>
    <t>１班あたりの金額</t>
    <rPh sb="6" eb="8">
      <t>キンガク</t>
    </rPh>
    <phoneticPr fontId="24"/>
  </si>
  <si>
    <t>お米</t>
    <rPh sb="1" eb="2">
      <t>コメ</t>
    </rPh>
    <phoneticPr fontId="24"/>
  </si>
  <si>
    <t>１班分</t>
    <rPh sb="1" eb="2">
      <t>ハン</t>
    </rPh>
    <rPh sb="2" eb="3">
      <t>ブン</t>
    </rPh>
    <phoneticPr fontId="24"/>
  </si>
  <si>
    <t>２班分＋予備</t>
    <rPh sb="1" eb="2">
      <t>ハン</t>
    </rPh>
    <rPh sb="2" eb="3">
      <t>ブン</t>
    </rPh>
    <rPh sb="4" eb="6">
      <t>ヨビ</t>
    </rPh>
    <phoneticPr fontId="24"/>
  </si>
  <si>
    <t>２７合</t>
    <rPh sb="2" eb="3">
      <t>ゴウ</t>
    </rPh>
    <phoneticPr fontId="24"/>
  </si>
  <si>
    <t>６０合</t>
    <rPh sb="2" eb="3">
      <t>ゴウ</t>
    </rPh>
    <phoneticPr fontId="24"/>
  </si>
  <si>
    <t>買い出し日</t>
    <rPh sb="0" eb="1">
      <t>カ</t>
    </rPh>
    <rPh sb="2" eb="3">
      <t>ダ</t>
    </rPh>
    <rPh sb="4" eb="5">
      <t>ビ</t>
    </rPh>
    <phoneticPr fontId="24"/>
  </si>
  <si>
    <t>店　舗　名</t>
    <rPh sb="0" eb="1">
      <t>ミセ</t>
    </rPh>
    <rPh sb="2" eb="3">
      <t>ホ</t>
    </rPh>
    <rPh sb="4" eb="5">
      <t>メイ</t>
    </rPh>
    <phoneticPr fontId="24"/>
  </si>
  <si>
    <t>期　　間</t>
    <phoneticPr fontId="24"/>
  </si>
  <si>
    <t>8/8(日)　朝</t>
    <rPh sb="4" eb="5">
      <t>ヒ</t>
    </rPh>
    <rPh sb="7" eb="8">
      <t>アサ</t>
    </rPh>
    <phoneticPr fontId="24"/>
  </si>
  <si>
    <t>ハローズ　総社店</t>
    <rPh sb="5" eb="7">
      <t>ソウジャ</t>
    </rPh>
    <rPh sb="7" eb="8">
      <t>テン</t>
    </rPh>
    <phoneticPr fontId="24"/>
  </si>
  <si>
    <t>8/8夕食～8/9昼食まで</t>
    <rPh sb="3" eb="5">
      <t>ユウショク</t>
    </rPh>
    <rPh sb="9" eb="11">
      <t>チュウショク</t>
    </rPh>
    <phoneticPr fontId="24"/>
  </si>
  <si>
    <t>１班必要数量</t>
    <rPh sb="1" eb="2">
      <t>ハン</t>
    </rPh>
    <rPh sb="2" eb="4">
      <t>ヒツヨウ</t>
    </rPh>
    <rPh sb="4" eb="6">
      <t>スウリョウ</t>
    </rPh>
    <phoneticPr fontId="24"/>
  </si>
  <si>
    <t>1班あたり</t>
  </si>
  <si>
    <t>2班分</t>
    <phoneticPr fontId="24"/>
  </si>
  <si>
    <t>チェック</t>
    <phoneticPr fontId="24"/>
  </si>
  <si>
    <t>牛バラ肉</t>
    <rPh sb="0" eb="1">
      <t>ギュウ</t>
    </rPh>
    <rPh sb="3" eb="4">
      <t>ニク</t>
    </rPh>
    <phoneticPr fontId="24"/>
  </si>
  <si>
    <t>600ｇ</t>
    <phoneticPr fontId="24"/>
  </si>
  <si>
    <t>1200ｇ</t>
    <phoneticPr fontId="24"/>
  </si>
  <si>
    <t>玉3個</t>
    <rPh sb="0" eb="1">
      <t>タマ</t>
    </rPh>
    <rPh sb="2" eb="3">
      <t>コ</t>
    </rPh>
    <phoneticPr fontId="24"/>
  </si>
  <si>
    <t>玉３個</t>
    <rPh sb="0" eb="1">
      <t>タマ</t>
    </rPh>
    <rPh sb="2" eb="3">
      <t>コ</t>
    </rPh>
    <phoneticPr fontId="24"/>
  </si>
  <si>
    <t>玉６個</t>
    <rPh sb="0" eb="1">
      <t>タマ</t>
    </rPh>
    <rPh sb="2" eb="3">
      <t>コ</t>
    </rPh>
    <phoneticPr fontId="24"/>
  </si>
  <si>
    <t>小8個</t>
    <rPh sb="0" eb="1">
      <t>ショウ</t>
    </rPh>
    <rPh sb="2" eb="3">
      <t>コ</t>
    </rPh>
    <phoneticPr fontId="24"/>
  </si>
  <si>
    <t>１パック</t>
    <phoneticPr fontId="24"/>
  </si>
  <si>
    <t>２パック</t>
    <phoneticPr fontId="24"/>
  </si>
  <si>
    <t>2パック</t>
    <phoneticPr fontId="24"/>
  </si>
  <si>
    <t>４パック</t>
    <phoneticPr fontId="24"/>
  </si>
  <si>
    <t>４本</t>
    <rPh sb="1" eb="2">
      <t>ホン</t>
    </rPh>
    <phoneticPr fontId="24"/>
  </si>
  <si>
    <t>４個</t>
    <rPh sb="1" eb="2">
      <t>コ</t>
    </rPh>
    <phoneticPr fontId="24"/>
  </si>
  <si>
    <t>板こんにゃく</t>
    <rPh sb="0" eb="1">
      <t>イタ</t>
    </rPh>
    <phoneticPr fontId="24"/>
  </si>
  <si>
    <t>小12枚</t>
    <rPh sb="0" eb="1">
      <t>ショウ</t>
    </rPh>
    <rPh sb="3" eb="4">
      <t>マイ</t>
    </rPh>
    <phoneticPr fontId="24"/>
  </si>
  <si>
    <t>８袋</t>
    <rPh sb="1" eb="2">
      <t>フクロ</t>
    </rPh>
    <phoneticPr fontId="24"/>
  </si>
  <si>
    <t>1/2束</t>
    <rPh sb="3" eb="4">
      <t>タバ</t>
    </rPh>
    <phoneticPr fontId="24"/>
  </si>
  <si>
    <t>１束</t>
    <rPh sb="1" eb="2">
      <t>タバ</t>
    </rPh>
    <phoneticPr fontId="24"/>
  </si>
  <si>
    <t>８玉</t>
    <rPh sb="1" eb="2">
      <t>タマ</t>
    </rPh>
    <phoneticPr fontId="24"/>
  </si>
  <si>
    <t>２０玉</t>
    <rPh sb="2" eb="3">
      <t>タマ</t>
    </rPh>
    <phoneticPr fontId="24"/>
  </si>
  <si>
    <t>５玉×４パック</t>
    <rPh sb="1" eb="2">
      <t>タマ</t>
    </rPh>
    <phoneticPr fontId="24"/>
  </si>
  <si>
    <t>８個</t>
    <rPh sb="1" eb="2">
      <t>コ</t>
    </rPh>
    <phoneticPr fontId="24"/>
  </si>
  <si>
    <t>２０個</t>
    <rPh sb="2" eb="3">
      <t>コ</t>
    </rPh>
    <phoneticPr fontId="24"/>
  </si>
  <si>
    <t>１０個×２パック</t>
    <rPh sb="2" eb="3">
      <t>コ</t>
    </rPh>
    <phoneticPr fontId="24"/>
  </si>
  <si>
    <t>2/5本</t>
    <rPh sb="3" eb="4">
      <t>ホン</t>
    </rPh>
    <phoneticPr fontId="24"/>
  </si>
  <si>
    <t>合計</t>
    <rPh sb="0" eb="2">
      <t>ゴウケイ</t>
    </rPh>
    <phoneticPr fontId="24"/>
  </si>
  <si>
    <t>１班１食あたりの金額</t>
    <rPh sb="3" eb="4">
      <t>ショク</t>
    </rPh>
    <rPh sb="8" eb="10">
      <t>キンガク</t>
    </rPh>
    <phoneticPr fontId="24"/>
  </si>
  <si>
    <t>ひとりあたり１食　金額</t>
    <rPh sb="7" eb="8">
      <t>ショク</t>
    </rPh>
    <rPh sb="9" eb="11">
      <t>キンガク</t>
    </rPh>
    <phoneticPr fontId="24"/>
  </si>
  <si>
    <t>8/9夕食～8/10昼食まで</t>
    <rPh sb="3" eb="5">
      <t>ユウショク</t>
    </rPh>
    <rPh sb="10" eb="12">
      <t>チュウショク</t>
    </rPh>
    <phoneticPr fontId="24"/>
  </si>
  <si>
    <t>玉2個</t>
    <rPh sb="0" eb="1">
      <t>タマ</t>
    </rPh>
    <rPh sb="2" eb="3">
      <t>コ</t>
    </rPh>
    <phoneticPr fontId="24"/>
  </si>
  <si>
    <t>玉4個</t>
    <rPh sb="0" eb="1">
      <t>タマ</t>
    </rPh>
    <rPh sb="2" eb="3">
      <t>コ</t>
    </rPh>
    <phoneticPr fontId="24"/>
  </si>
  <si>
    <t>2個</t>
    <rPh sb="1" eb="2">
      <t>コ</t>
    </rPh>
    <phoneticPr fontId="24"/>
  </si>
  <si>
    <t>4個</t>
    <rPh sb="1" eb="2">
      <t>コ</t>
    </rPh>
    <phoneticPr fontId="24"/>
  </si>
  <si>
    <t>640ｃｃ</t>
    <phoneticPr fontId="24"/>
  </si>
  <si>
    <t>1600ｍｌ</t>
    <phoneticPr fontId="24"/>
  </si>
  <si>
    <t>800ｍｌ×2パック</t>
    <phoneticPr fontId="24"/>
  </si>
  <si>
    <t>1600ｍｌ</t>
    <phoneticPr fontId="24"/>
  </si>
  <si>
    <t>3600ｍｌ</t>
    <phoneticPr fontId="24"/>
  </si>
  <si>
    <t>900ｍｌ×4パック</t>
    <phoneticPr fontId="24"/>
  </si>
  <si>
    <t>期　　間</t>
    <phoneticPr fontId="24"/>
  </si>
  <si>
    <t>8/10夕食～8/11昼食まで</t>
    <rPh sb="4" eb="6">
      <t>ユウショク</t>
    </rPh>
    <rPh sb="11" eb="13">
      <t>チュウショク</t>
    </rPh>
    <phoneticPr fontId="24"/>
  </si>
  <si>
    <t>2班分</t>
    <phoneticPr fontId="24"/>
  </si>
  <si>
    <t>チェック</t>
    <phoneticPr fontId="24"/>
  </si>
  <si>
    <t>800ｇ</t>
    <phoneticPr fontId="24"/>
  </si>
  <si>
    <t>800ｇ</t>
    <phoneticPr fontId="24"/>
  </si>
  <si>
    <t>1600ｇ</t>
    <phoneticPr fontId="24"/>
  </si>
  <si>
    <t>１/５本</t>
    <rPh sb="3" eb="4">
      <t>ホン</t>
    </rPh>
    <phoneticPr fontId="24"/>
  </si>
  <si>
    <t>4本</t>
    <rPh sb="1" eb="2">
      <t>ホン</t>
    </rPh>
    <phoneticPr fontId="24"/>
  </si>
  <si>
    <t>１/２束</t>
    <rPh sb="3" eb="4">
      <t>タバ</t>
    </rPh>
    <phoneticPr fontId="24"/>
  </si>
  <si>
    <t>１/２束</t>
    <rPh sb="3" eb="4">
      <t>タバ</t>
    </rPh>
    <phoneticPr fontId="24"/>
  </si>
  <si>
    <t>４袋</t>
    <rPh sb="1" eb="2">
      <t>フクロ</t>
    </rPh>
    <phoneticPr fontId="24"/>
  </si>
  <si>
    <t>8枚</t>
    <rPh sb="1" eb="2">
      <t>マイ</t>
    </rPh>
    <phoneticPr fontId="24"/>
  </si>
  <si>
    <t>８枚</t>
    <rPh sb="1" eb="2">
      <t>マイ</t>
    </rPh>
    <phoneticPr fontId="24"/>
  </si>
  <si>
    <t>８枚入り×2袋</t>
    <rPh sb="1" eb="2">
      <t>マイ</t>
    </rPh>
    <rPh sb="2" eb="3">
      <t>イ</t>
    </rPh>
    <rPh sb="6" eb="7">
      <t>フクロ</t>
    </rPh>
    <phoneticPr fontId="24"/>
  </si>
  <si>
    <t>１６枚</t>
    <rPh sb="2" eb="3">
      <t>マイ</t>
    </rPh>
    <phoneticPr fontId="24"/>
  </si>
  <si>
    <t>３セット</t>
    <phoneticPr fontId="24"/>
  </si>
  <si>
    <t>４枚×3P×3セット</t>
    <rPh sb="1" eb="2">
      <t>マイ</t>
    </rPh>
    <phoneticPr fontId="24"/>
  </si>
  <si>
    <t>２パック</t>
    <phoneticPr fontId="24"/>
  </si>
  <si>
    <t>4パック</t>
    <phoneticPr fontId="24"/>
  </si>
  <si>
    <t>900ｍｌ×4P</t>
    <phoneticPr fontId="24"/>
  </si>
  <si>
    <t>１玉</t>
    <rPh sb="1" eb="2">
      <t>タマ</t>
    </rPh>
    <phoneticPr fontId="24"/>
  </si>
  <si>
    <t>２玉</t>
    <rPh sb="1" eb="2">
      <t>タマ</t>
    </rPh>
    <phoneticPr fontId="24"/>
  </si>
  <si>
    <t>９人前</t>
    <rPh sb="1" eb="3">
      <t>ニンマエ</t>
    </rPh>
    <phoneticPr fontId="24"/>
  </si>
  <si>
    <t>3P</t>
    <phoneticPr fontId="24"/>
  </si>
  <si>
    <t>6P</t>
    <phoneticPr fontId="24"/>
  </si>
  <si>
    <t>４袋</t>
    <rPh sb="1" eb="2">
      <t>フクロ</t>
    </rPh>
    <phoneticPr fontId="24"/>
  </si>
  <si>
    <t>4個</t>
    <rPh sb="1" eb="2">
      <t>コ</t>
    </rPh>
    <phoneticPr fontId="24"/>
  </si>
  <si>
    <t>1P</t>
    <phoneticPr fontId="24"/>
  </si>
  <si>
    <t>10個/1P</t>
    <rPh sb="2" eb="3">
      <t>コ</t>
    </rPh>
    <phoneticPr fontId="24"/>
  </si>
  <si>
    <t>１個</t>
    <rPh sb="1" eb="2">
      <t>コ</t>
    </rPh>
    <phoneticPr fontId="24"/>
  </si>
  <si>
    <t>8/11夕食～8/12昼食まで</t>
    <rPh sb="4" eb="6">
      <t>ユウショク</t>
    </rPh>
    <rPh sb="11" eb="13">
      <t>チュウショク</t>
    </rPh>
    <phoneticPr fontId="24"/>
  </si>
  <si>
    <t>400ｇ</t>
    <phoneticPr fontId="24"/>
  </si>
  <si>
    <t>800ｇ</t>
    <phoneticPr fontId="24"/>
  </si>
  <si>
    <t>560ｇ</t>
    <phoneticPr fontId="24"/>
  </si>
  <si>
    <t>1120ｇ</t>
    <phoneticPr fontId="24"/>
  </si>
  <si>
    <t>1玉</t>
    <rPh sb="1" eb="2">
      <t>タマ</t>
    </rPh>
    <phoneticPr fontId="24"/>
  </si>
  <si>
    <t>2玉</t>
    <rPh sb="1" eb="2">
      <t>タマ</t>
    </rPh>
    <phoneticPr fontId="24"/>
  </si>
  <si>
    <t>玉1個</t>
    <rPh sb="0" eb="1">
      <t>タマ</t>
    </rPh>
    <rPh sb="2" eb="3">
      <t>コ</t>
    </rPh>
    <phoneticPr fontId="24"/>
  </si>
  <si>
    <t>8袋</t>
    <rPh sb="1" eb="2">
      <t>フクロ</t>
    </rPh>
    <phoneticPr fontId="24"/>
  </si>
  <si>
    <t>１６袋</t>
    <rPh sb="2" eb="3">
      <t>フクロ</t>
    </rPh>
    <phoneticPr fontId="24"/>
  </si>
  <si>
    <t>8本</t>
    <rPh sb="1" eb="2">
      <t>ホン</t>
    </rPh>
    <phoneticPr fontId="24"/>
  </si>
  <si>
    <t>８本</t>
    <rPh sb="1" eb="2">
      <t>ホン</t>
    </rPh>
    <phoneticPr fontId="24"/>
  </si>
  <si>
    <t>4P</t>
    <phoneticPr fontId="24"/>
  </si>
  <si>
    <t>2P×２セット</t>
    <phoneticPr fontId="24"/>
  </si>
  <si>
    <t>3袋</t>
    <rPh sb="1" eb="2">
      <t>フクロ</t>
    </rPh>
    <phoneticPr fontId="24"/>
  </si>
  <si>
    <t>６枚切り×3P</t>
    <rPh sb="1" eb="2">
      <t>マイ</t>
    </rPh>
    <rPh sb="2" eb="3">
      <t>キ</t>
    </rPh>
    <phoneticPr fontId="24"/>
  </si>
  <si>
    <t>１６個</t>
    <rPh sb="2" eb="3">
      <t>コ</t>
    </rPh>
    <phoneticPr fontId="24"/>
  </si>
  <si>
    <t>36個</t>
    <rPh sb="2" eb="3">
      <t>コ</t>
    </rPh>
    <phoneticPr fontId="24"/>
  </si>
  <si>
    <t>１０個3パック+６個1P</t>
    <rPh sb="2" eb="3">
      <t>コ</t>
    </rPh>
    <rPh sb="9" eb="10">
      <t>コ</t>
    </rPh>
    <phoneticPr fontId="24"/>
  </si>
  <si>
    <t>1L×2本</t>
    <rPh sb="4" eb="5">
      <t>ホン</t>
    </rPh>
    <phoneticPr fontId="24"/>
  </si>
  <si>
    <t>2500ｃｃ</t>
    <phoneticPr fontId="24"/>
  </si>
  <si>
    <t>5P</t>
    <phoneticPr fontId="24"/>
  </si>
  <si>
    <t>1000ｍｌ×5P</t>
    <phoneticPr fontId="24"/>
  </si>
  <si>
    <t>１房</t>
    <rPh sb="1" eb="2">
      <t>フサ</t>
    </rPh>
    <phoneticPr fontId="24"/>
  </si>
  <si>
    <t>２房</t>
    <rPh sb="1" eb="2">
      <t>フサ</t>
    </rPh>
    <phoneticPr fontId="24"/>
  </si>
  <si>
    <t>60ｇ</t>
    <phoneticPr fontId="24"/>
  </si>
  <si>
    <t>60ｇ</t>
    <phoneticPr fontId="24"/>
  </si>
  <si>
    <t>2P</t>
    <phoneticPr fontId="24"/>
  </si>
  <si>
    <t>６４g×2P</t>
    <phoneticPr fontId="24"/>
  </si>
  <si>
    <t>180ｇ×2P</t>
    <phoneticPr fontId="24"/>
  </si>
  <si>
    <t>360ｇ</t>
    <phoneticPr fontId="24"/>
  </si>
  <si>
    <t>800ｇ</t>
    <phoneticPr fontId="24"/>
  </si>
  <si>
    <t>期　　間</t>
    <phoneticPr fontId="24"/>
  </si>
  <si>
    <t>8/12夕食～8/13朝食まで</t>
    <rPh sb="4" eb="6">
      <t>ユウショク</t>
    </rPh>
    <rPh sb="11" eb="13">
      <t>チョウショク</t>
    </rPh>
    <phoneticPr fontId="24"/>
  </si>
  <si>
    <t>３６本</t>
    <rPh sb="2" eb="3">
      <t>ホン</t>
    </rPh>
    <phoneticPr fontId="24"/>
  </si>
  <si>
    <t>12袋</t>
    <rPh sb="2" eb="3">
      <t>フクロ</t>
    </rPh>
    <phoneticPr fontId="24"/>
  </si>
  <si>
    <t>2P×6セット</t>
    <phoneticPr fontId="24"/>
  </si>
  <si>
    <t>1.6枚</t>
    <rPh sb="3" eb="4">
      <t>マイ</t>
    </rPh>
    <phoneticPr fontId="24"/>
  </si>
  <si>
    <t>２枚</t>
    <rPh sb="1" eb="2">
      <t>マイ</t>
    </rPh>
    <phoneticPr fontId="24"/>
  </si>
  <si>
    <t>４枚</t>
    <rPh sb="1" eb="2">
      <t>マイ</t>
    </rPh>
    <phoneticPr fontId="24"/>
  </si>
  <si>
    <t>３袋</t>
    <rPh sb="1" eb="2">
      <t>フクロ</t>
    </rPh>
    <phoneticPr fontId="24"/>
  </si>
  <si>
    <t>６袋</t>
    <rPh sb="1" eb="2">
      <t>フクロ</t>
    </rPh>
    <phoneticPr fontId="24"/>
  </si>
  <si>
    <t>２パック</t>
    <phoneticPr fontId="24"/>
  </si>
  <si>
    <t>4パック</t>
    <phoneticPr fontId="24"/>
  </si>
  <si>
    <r>
      <rPr>
        <sz val="10"/>
        <color theme="1"/>
        <rFont val="calibri"/>
        <family val="2"/>
        <charset val="128"/>
        <scheme val="minor"/>
      </rPr>
      <t>玉ねぎ</t>
    </r>
    <rPh sb="0" eb="1">
      <t>タマ</t>
    </rPh>
    <phoneticPr fontId="24"/>
  </si>
  <si>
    <r>
      <rPr>
        <sz val="10"/>
        <color theme="1"/>
        <rFont val="calibri"/>
        <family val="2"/>
        <charset val="128"/>
        <scheme val="minor"/>
      </rPr>
      <t>しいたけ</t>
    </r>
    <phoneticPr fontId="24"/>
  </si>
  <si>
    <r>
      <rPr>
        <sz val="10"/>
        <color theme="1"/>
        <rFont val="calibri"/>
        <family val="2"/>
        <charset val="128"/>
        <scheme val="minor"/>
      </rPr>
      <t>しめじ</t>
    </r>
    <phoneticPr fontId="24"/>
  </si>
  <si>
    <r>
      <rPr>
        <sz val="10"/>
        <color theme="1"/>
        <rFont val="calibri"/>
        <family val="2"/>
        <charset val="128"/>
        <scheme val="minor"/>
      </rPr>
      <t>にんじん</t>
    </r>
    <phoneticPr fontId="24"/>
  </si>
  <si>
    <r>
      <rPr>
        <sz val="10"/>
        <color theme="1"/>
        <rFont val="calibri"/>
        <family val="2"/>
        <charset val="128"/>
        <scheme val="minor"/>
      </rPr>
      <t>こんにゃく</t>
    </r>
    <phoneticPr fontId="24"/>
  </si>
  <si>
    <r>
      <rPr>
        <sz val="10"/>
        <color theme="1"/>
        <rFont val="calibri"/>
        <family val="2"/>
        <charset val="128"/>
        <scheme val="minor"/>
      </rPr>
      <t>油揚げ　小判　３枚入り</t>
    </r>
    <rPh sb="0" eb="2">
      <t>アブラア</t>
    </rPh>
    <rPh sb="4" eb="6">
      <t>コバン</t>
    </rPh>
    <rPh sb="8" eb="9">
      <t>マイ</t>
    </rPh>
    <rPh sb="9" eb="10">
      <t>イ</t>
    </rPh>
    <phoneticPr fontId="24"/>
  </si>
  <si>
    <r>
      <rPr>
        <sz val="10"/>
        <color theme="1"/>
        <rFont val="calibri"/>
        <family val="2"/>
        <charset val="128"/>
        <scheme val="minor"/>
      </rPr>
      <t>小ネギ</t>
    </r>
    <rPh sb="0" eb="1">
      <t>コ</t>
    </rPh>
    <phoneticPr fontId="24"/>
  </si>
  <si>
    <r>
      <rPr>
        <sz val="10"/>
        <color theme="1"/>
        <rFont val="calibri"/>
        <family val="2"/>
        <charset val="128"/>
        <scheme val="minor"/>
      </rPr>
      <t>冷凍うどん</t>
    </r>
    <rPh sb="0" eb="2">
      <t>レイトウ</t>
    </rPh>
    <phoneticPr fontId="24"/>
  </si>
  <si>
    <r>
      <rPr>
        <sz val="10"/>
        <color theme="1"/>
        <rFont val="calibri"/>
        <family val="2"/>
        <charset val="128"/>
        <scheme val="minor"/>
      </rPr>
      <t>卵</t>
    </r>
    <rPh sb="0" eb="1">
      <t>タマゴ</t>
    </rPh>
    <phoneticPr fontId="24"/>
  </si>
  <si>
    <r>
      <rPr>
        <sz val="10"/>
        <color theme="1"/>
        <rFont val="calibri"/>
        <family val="2"/>
        <charset val="128"/>
        <scheme val="minor"/>
      </rPr>
      <t>大根</t>
    </r>
    <rPh sb="0" eb="2">
      <t>ダイコン</t>
    </rPh>
    <phoneticPr fontId="24"/>
  </si>
  <si>
    <r>
      <t>8/9(月</t>
    </r>
    <r>
      <rPr>
        <sz val="10"/>
        <color theme="1"/>
        <rFont val="calibri"/>
        <family val="2"/>
        <scheme val="minor"/>
      </rPr>
      <t>)</t>
    </r>
    <rPh sb="4" eb="5">
      <t>ゲツ</t>
    </rPh>
    <phoneticPr fontId="24"/>
  </si>
  <si>
    <r>
      <rPr>
        <sz val="10"/>
        <color theme="1"/>
        <rFont val="calibri"/>
        <family val="2"/>
        <charset val="128"/>
        <scheme val="minor"/>
      </rPr>
      <t>名　　　　称</t>
    </r>
    <rPh sb="0" eb="1">
      <t>メイ</t>
    </rPh>
    <rPh sb="5" eb="6">
      <t>ショウ</t>
    </rPh>
    <phoneticPr fontId="24"/>
  </si>
  <si>
    <r>
      <rPr>
        <sz val="10"/>
        <color theme="1"/>
        <rFont val="calibri"/>
        <family val="2"/>
        <charset val="128"/>
        <scheme val="minor"/>
      </rPr>
      <t>鶏もも肉</t>
    </r>
    <rPh sb="0" eb="4">
      <t>トリモモニク</t>
    </rPh>
    <phoneticPr fontId="24"/>
  </si>
  <si>
    <r>
      <rPr>
        <sz val="10"/>
        <color theme="1"/>
        <rFont val="calibri"/>
        <family val="2"/>
        <charset val="128"/>
        <scheme val="minor"/>
      </rPr>
      <t>ジャガイモ</t>
    </r>
    <phoneticPr fontId="24"/>
  </si>
  <si>
    <r>
      <rPr>
        <sz val="10"/>
        <color theme="1"/>
        <rFont val="calibri"/>
        <family val="2"/>
        <charset val="128"/>
        <scheme val="minor"/>
      </rPr>
      <t>バニラアイス</t>
    </r>
    <phoneticPr fontId="24"/>
  </si>
  <si>
    <r>
      <rPr>
        <sz val="10"/>
        <color theme="1"/>
        <rFont val="calibri"/>
        <family val="2"/>
        <charset val="128"/>
        <scheme val="minor"/>
      </rPr>
      <t>牛乳</t>
    </r>
    <rPh sb="0" eb="2">
      <t>ギュウニュウ</t>
    </rPh>
    <phoneticPr fontId="24"/>
  </si>
  <si>
    <r>
      <t>8/10(火</t>
    </r>
    <r>
      <rPr>
        <sz val="10"/>
        <color theme="1"/>
        <rFont val="calibri"/>
        <family val="2"/>
        <scheme val="minor"/>
      </rPr>
      <t>)</t>
    </r>
    <phoneticPr fontId="24"/>
  </si>
  <si>
    <r>
      <rPr>
        <sz val="10"/>
        <color theme="1"/>
        <rFont val="calibri"/>
        <family val="2"/>
        <charset val="128"/>
        <scheme val="minor"/>
      </rPr>
      <t>豚バラ肉</t>
    </r>
    <rPh sb="0" eb="1">
      <t>ブタ</t>
    </rPh>
    <rPh sb="3" eb="4">
      <t>ニク</t>
    </rPh>
    <phoneticPr fontId="24"/>
  </si>
  <si>
    <r>
      <rPr>
        <sz val="10"/>
        <color theme="1"/>
        <rFont val="calibri"/>
        <family val="2"/>
        <charset val="128"/>
        <scheme val="minor"/>
      </rPr>
      <t>ゴボウ</t>
    </r>
    <phoneticPr fontId="24"/>
  </si>
  <si>
    <r>
      <rPr>
        <sz val="10"/>
        <color theme="1"/>
        <rFont val="calibri"/>
        <family val="2"/>
        <charset val="128"/>
        <scheme val="minor"/>
      </rPr>
      <t>にんじん</t>
    </r>
    <phoneticPr fontId="24"/>
  </si>
  <si>
    <r>
      <rPr>
        <sz val="10"/>
        <color theme="1"/>
        <rFont val="calibri"/>
        <family val="2"/>
        <charset val="128"/>
        <scheme val="minor"/>
      </rPr>
      <t>食パン　８枚切り</t>
    </r>
    <rPh sb="0" eb="1">
      <t>ショク</t>
    </rPh>
    <rPh sb="5" eb="6">
      <t>マイ</t>
    </rPh>
    <rPh sb="6" eb="7">
      <t>キ</t>
    </rPh>
    <phoneticPr fontId="24"/>
  </si>
  <si>
    <r>
      <rPr>
        <sz val="10"/>
        <color theme="1"/>
        <rFont val="calibri"/>
        <family val="2"/>
        <charset val="128"/>
        <scheme val="minor"/>
      </rPr>
      <t>スライスチーズ</t>
    </r>
    <phoneticPr fontId="24"/>
  </si>
  <si>
    <r>
      <rPr>
        <sz val="10"/>
        <color theme="1"/>
        <rFont val="calibri"/>
        <family val="2"/>
        <charset val="128"/>
        <scheme val="minor"/>
      </rPr>
      <t>ハーフベーコン</t>
    </r>
    <phoneticPr fontId="24"/>
  </si>
  <si>
    <r>
      <rPr>
        <sz val="10"/>
        <color theme="1"/>
        <rFont val="calibri"/>
        <family val="2"/>
        <charset val="128"/>
        <scheme val="minor"/>
      </rPr>
      <t>野菜ジュース</t>
    </r>
    <rPh sb="0" eb="2">
      <t>ヤサイ</t>
    </rPh>
    <phoneticPr fontId="24"/>
  </si>
  <si>
    <r>
      <rPr>
        <sz val="10"/>
        <color theme="1"/>
        <rFont val="calibri"/>
        <family val="2"/>
        <charset val="128"/>
        <scheme val="minor"/>
      </rPr>
      <t>キャベツ</t>
    </r>
    <phoneticPr fontId="24"/>
  </si>
  <si>
    <r>
      <rPr>
        <sz val="10"/>
        <color theme="1"/>
        <rFont val="calibri"/>
        <family val="2"/>
        <charset val="128"/>
        <scheme val="minor"/>
      </rPr>
      <t>粉ソース付き焼きそばめん</t>
    </r>
    <rPh sb="0" eb="1">
      <t>コナ</t>
    </rPh>
    <rPh sb="4" eb="5">
      <t>ツ</t>
    </rPh>
    <rPh sb="6" eb="7">
      <t>ヤ</t>
    </rPh>
    <phoneticPr fontId="24"/>
  </si>
  <si>
    <r>
      <rPr>
        <sz val="10"/>
        <color theme="1"/>
        <rFont val="calibri"/>
        <family val="2"/>
        <charset val="128"/>
        <scheme val="minor"/>
      </rPr>
      <t>もやし</t>
    </r>
    <phoneticPr fontId="24"/>
  </si>
  <si>
    <r>
      <rPr>
        <sz val="10"/>
        <color theme="1"/>
        <rFont val="calibri"/>
        <family val="2"/>
        <charset val="128"/>
        <scheme val="minor"/>
      </rPr>
      <t>卵</t>
    </r>
    <rPh sb="0" eb="1">
      <t>タマゴ</t>
    </rPh>
    <phoneticPr fontId="24"/>
  </si>
  <si>
    <r>
      <rPr>
        <sz val="10"/>
        <color theme="1"/>
        <rFont val="calibri"/>
        <family val="2"/>
        <charset val="128"/>
        <scheme val="minor"/>
      </rPr>
      <t>カブ　若しくはチンゲン菜など</t>
    </r>
    <rPh sb="3" eb="4">
      <t>モ</t>
    </rPh>
    <rPh sb="11" eb="12">
      <t>サイ</t>
    </rPh>
    <phoneticPr fontId="24"/>
  </si>
  <si>
    <r>
      <t>8/11(水</t>
    </r>
    <r>
      <rPr>
        <sz val="10"/>
        <color theme="1"/>
        <rFont val="calibri"/>
        <family val="2"/>
        <scheme val="minor"/>
      </rPr>
      <t>)</t>
    </r>
    <rPh sb="5" eb="6">
      <t>スイ</t>
    </rPh>
    <phoneticPr fontId="24"/>
  </si>
  <si>
    <r>
      <rPr>
        <sz val="10"/>
        <color theme="1"/>
        <rFont val="calibri"/>
        <family val="2"/>
        <charset val="128"/>
        <scheme val="minor"/>
      </rPr>
      <t>牛バラ肉</t>
    </r>
    <r>
      <rPr>
        <sz val="10"/>
        <color theme="1"/>
        <rFont val="calibri"/>
        <family val="2"/>
        <scheme val="minor"/>
      </rPr>
      <t>,</t>
    </r>
    <r>
      <rPr>
        <sz val="10"/>
        <color theme="1"/>
        <rFont val="calibri"/>
        <family val="2"/>
        <charset val="128"/>
        <scheme val="minor"/>
      </rPr>
      <t>こま切れ肉</t>
    </r>
    <rPh sb="0" eb="1">
      <t>ギュウ</t>
    </rPh>
    <rPh sb="3" eb="4">
      <t>ニク</t>
    </rPh>
    <rPh sb="7" eb="8">
      <t>ギ</t>
    </rPh>
    <rPh sb="9" eb="10">
      <t>ニク</t>
    </rPh>
    <phoneticPr fontId="24"/>
  </si>
  <si>
    <r>
      <rPr>
        <sz val="10"/>
        <color theme="1"/>
        <rFont val="calibri"/>
        <family val="2"/>
        <charset val="128"/>
        <scheme val="minor"/>
      </rPr>
      <t>キャベツ</t>
    </r>
    <phoneticPr fontId="24"/>
  </si>
  <si>
    <r>
      <rPr>
        <sz val="10"/>
        <color theme="1"/>
        <rFont val="calibri"/>
        <family val="2"/>
        <charset val="128"/>
        <scheme val="minor"/>
      </rPr>
      <t>焼きそば麺　　むし麺</t>
    </r>
    <rPh sb="0" eb="1">
      <t>ヤ</t>
    </rPh>
    <rPh sb="4" eb="5">
      <t>メン</t>
    </rPh>
    <rPh sb="9" eb="10">
      <t>メン</t>
    </rPh>
    <phoneticPr fontId="24"/>
  </si>
  <si>
    <r>
      <rPr>
        <sz val="10"/>
        <color theme="1"/>
        <rFont val="calibri"/>
        <family val="2"/>
        <charset val="128"/>
        <scheme val="minor"/>
      </rPr>
      <t>ウインナー</t>
    </r>
    <phoneticPr fontId="24"/>
  </si>
  <si>
    <r>
      <rPr>
        <sz val="10"/>
        <color theme="1"/>
        <rFont val="calibri"/>
        <family val="2"/>
        <charset val="128"/>
        <scheme val="minor"/>
      </rPr>
      <t>食パン　６枚切り</t>
    </r>
    <rPh sb="0" eb="1">
      <t>ショク</t>
    </rPh>
    <rPh sb="5" eb="6">
      <t>マイ</t>
    </rPh>
    <rPh sb="6" eb="7">
      <t>キ</t>
    </rPh>
    <phoneticPr fontId="24"/>
  </si>
  <si>
    <r>
      <rPr>
        <sz val="10"/>
        <color theme="1"/>
        <rFont val="calibri"/>
        <family val="2"/>
        <charset val="128"/>
        <scheme val="minor"/>
      </rPr>
      <t>オレンジ</t>
    </r>
    <r>
      <rPr>
        <sz val="10"/>
        <color theme="1"/>
        <rFont val="calibri"/>
        <family val="2"/>
        <scheme val="minor"/>
      </rPr>
      <t>100</t>
    </r>
    <r>
      <rPr>
        <sz val="10"/>
        <color theme="1"/>
        <rFont val="calibri"/>
        <family val="2"/>
        <charset val="128"/>
        <scheme val="minor"/>
      </rPr>
      <t>％ジュース</t>
    </r>
    <phoneticPr fontId="24"/>
  </si>
  <si>
    <r>
      <rPr>
        <sz val="10"/>
        <color theme="1"/>
        <rFont val="calibri"/>
        <family val="2"/>
        <charset val="128"/>
        <scheme val="minor"/>
      </rPr>
      <t>バナナ</t>
    </r>
    <phoneticPr fontId="24"/>
  </si>
  <si>
    <r>
      <rPr>
        <sz val="10"/>
        <color theme="1"/>
        <rFont val="calibri"/>
        <family val="2"/>
        <charset val="128"/>
        <scheme val="minor"/>
      </rPr>
      <t>有塩バター</t>
    </r>
    <rPh sb="0" eb="2">
      <t>ユウエン</t>
    </rPh>
    <phoneticPr fontId="24"/>
  </si>
  <si>
    <r>
      <rPr>
        <sz val="10"/>
        <color theme="1"/>
        <rFont val="calibri"/>
        <family val="2"/>
        <charset val="128"/>
        <scheme val="minor"/>
      </rPr>
      <t>シーフードミックス</t>
    </r>
    <phoneticPr fontId="24"/>
  </si>
  <si>
    <r>
      <t>8/12(木</t>
    </r>
    <r>
      <rPr>
        <sz val="10"/>
        <color theme="1"/>
        <rFont val="calibri"/>
        <family val="2"/>
        <scheme val="minor"/>
      </rPr>
      <t>)</t>
    </r>
    <rPh sb="5" eb="6">
      <t>キ</t>
    </rPh>
    <phoneticPr fontId="24"/>
  </si>
  <si>
    <r>
      <rPr>
        <sz val="10"/>
        <color theme="1"/>
        <rFont val="calibri"/>
        <family val="2"/>
        <charset val="128"/>
        <scheme val="minor"/>
      </rPr>
      <t>赤パプリカ</t>
    </r>
    <rPh sb="0" eb="1">
      <t>アカ</t>
    </rPh>
    <phoneticPr fontId="24"/>
  </si>
  <si>
    <r>
      <rPr>
        <sz val="10"/>
        <color theme="1"/>
        <rFont val="calibri"/>
        <family val="2"/>
        <charset val="128"/>
        <scheme val="minor"/>
      </rPr>
      <t>バナナ</t>
    </r>
    <phoneticPr fontId="24"/>
  </si>
  <si>
    <r>
      <rPr>
        <sz val="10"/>
        <color theme="1"/>
        <rFont val="calibri"/>
        <family val="2"/>
        <charset val="128"/>
        <scheme val="minor"/>
      </rPr>
      <t>板チョコ</t>
    </r>
    <rPh sb="0" eb="1">
      <t>イタ</t>
    </rPh>
    <phoneticPr fontId="24"/>
  </si>
  <si>
    <r>
      <rPr>
        <sz val="10"/>
        <color theme="1"/>
        <rFont val="calibri"/>
        <family val="2"/>
        <charset val="128"/>
        <scheme val="minor"/>
      </rPr>
      <t>カットキャベツ</t>
    </r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</si>
</sst>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Arial"/>
    </font>
    <font>
      <sz val="11"/>
      <color theme="1"/>
      <name val="calibri"/>
      <family val="2"/>
      <charset val="128"/>
      <scheme val="minor"/>
    </font>
    <font>
      <b/>
      <sz val="18"/>
      <color theme="1"/>
      <name val="Calibri"/>
    </font>
    <font>
      <sz val="12"/>
      <color theme="1"/>
      <name val="Arial"/>
    </font>
    <font>
      <sz val="11"/>
      <name val="Arial"/>
    </font>
    <font>
      <sz val="11"/>
      <color theme="1"/>
      <name val="Calibri"/>
    </font>
    <font>
      <sz val="14"/>
      <color theme="1"/>
      <name val="ＭＳ ゴシック"/>
      <family val="3"/>
      <charset val="128"/>
    </font>
    <font>
      <sz val="10"/>
      <color theme="1"/>
      <name val="Arial"/>
    </font>
    <font>
      <b/>
      <sz val="12"/>
      <color theme="1"/>
      <name val="Arial"/>
    </font>
    <font>
      <sz val="8"/>
      <color theme="1"/>
      <name val="Arial"/>
    </font>
    <font>
      <sz val="14"/>
      <color theme="1"/>
      <name val="Calibri"/>
    </font>
    <font>
      <b/>
      <sz val="12"/>
      <color theme="1"/>
      <name val="MS PGothic"/>
      <family val="3"/>
      <charset val="128"/>
    </font>
    <font>
      <b/>
      <sz val="11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4"/>
      <color theme="1"/>
      <name val="Arial"/>
    </font>
    <font>
      <sz val="9"/>
      <color theme="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11"/>
      <color rgb="FF000000"/>
      <name val="Verdana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Calibri"/>
      <family val="2"/>
    </font>
    <font>
      <sz val="9"/>
      <name val="Arial"/>
      <family val="2"/>
    </font>
    <font>
      <sz val="6"/>
      <name val="calibri"/>
      <family val="2"/>
      <charset val="128"/>
      <scheme val="minor"/>
    </font>
    <font>
      <sz val="9"/>
      <color theme="1"/>
      <name val="calibri"/>
      <family val="2"/>
      <charset val="128"/>
      <scheme val="minor"/>
    </font>
    <font>
      <sz val="10"/>
      <color theme="1"/>
      <name val="calibri"/>
      <family val="2"/>
      <charset val="12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FFA"/>
        <bgColor rgb="FFF5FFFA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2"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3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7" fillId="0" borderId="1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8" fillId="0" borderId="11" xfId="0" applyFont="1" applyBorder="1" applyAlignment="1">
      <alignment horizontal="right" vertical="center" wrapText="1"/>
    </xf>
    <xf numFmtId="0" fontId="4" fillId="0" borderId="1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3" xfId="0" applyFont="1" applyBorder="1" applyAlignment="1">
      <alignment vertical="center" textRotation="255" wrapText="1"/>
    </xf>
    <xf numFmtId="56" fontId="13" fillId="0" borderId="1" xfId="0" applyNumberFormat="1" applyFont="1" applyBorder="1" applyAlignment="1">
      <alignment vertical="center" wrapText="1"/>
    </xf>
    <xf numFmtId="0" fontId="13" fillId="0" borderId="13" xfId="0" applyFont="1" applyBorder="1" applyAlignment="1">
      <alignment horizontal="center" vertical="center" textRotation="255" wrapText="1"/>
    </xf>
    <xf numFmtId="0" fontId="13" fillId="0" borderId="4" xfId="0" applyFont="1" applyBorder="1" applyAlignment="1">
      <alignment vertical="center" wrapText="1"/>
    </xf>
    <xf numFmtId="0" fontId="13" fillId="0" borderId="14" xfId="0" applyFont="1" applyBorder="1" applyAlignment="1">
      <alignment horizontal="center" vertical="center" textRotation="255" wrapText="1"/>
    </xf>
    <xf numFmtId="0" fontId="13" fillId="0" borderId="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6" xfId="1" applyBorder="1">
      <alignment vertical="center"/>
    </xf>
    <xf numFmtId="0" fontId="1" fillId="0" borderId="16" xfId="1" applyBorder="1" applyAlignment="1">
      <alignment horizontal="right" vertical="center"/>
    </xf>
    <xf numFmtId="38" fontId="0" fillId="0" borderId="16" xfId="2" applyFont="1" applyBorder="1">
      <alignment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38" fontId="0" fillId="0" borderId="16" xfId="2" applyFont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9" xfId="1" applyBorder="1" applyAlignment="1">
      <alignment horizontal="right" vertical="center"/>
    </xf>
    <xf numFmtId="38" fontId="0" fillId="0" borderId="19" xfId="2" applyFont="1" applyBorder="1">
      <alignment vertical="center"/>
    </xf>
    <xf numFmtId="0" fontId="1" fillId="0" borderId="20" xfId="1" applyBorder="1" applyAlignment="1">
      <alignment horizontal="center" vertical="center"/>
    </xf>
    <xf numFmtId="0" fontId="25" fillId="0" borderId="16" xfId="1" applyFont="1" applyBorder="1" applyAlignment="1">
      <alignment horizontal="center" vertical="center"/>
    </xf>
    <xf numFmtId="0" fontId="1" fillId="0" borderId="21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38" fontId="0" fillId="0" borderId="0" xfId="2" applyFont="1" applyAlignment="1">
      <alignment horizontal="center" vertical="center"/>
    </xf>
    <xf numFmtId="38" fontId="0" fillId="0" borderId="0" xfId="2" applyFont="1">
      <alignment vertical="center"/>
    </xf>
    <xf numFmtId="38" fontId="0" fillId="0" borderId="20" xfId="2" applyFont="1" applyBorder="1" applyAlignment="1">
      <alignment horizontal="center" vertical="center"/>
    </xf>
    <xf numFmtId="38" fontId="0" fillId="0" borderId="16" xfId="2" applyFont="1" applyBorder="1" applyAlignment="1">
      <alignment horizontal="center" vertical="center"/>
    </xf>
    <xf numFmtId="38" fontId="0" fillId="0" borderId="21" xfId="2" applyFont="1" applyBorder="1" applyAlignment="1">
      <alignment horizontal="center" vertical="center"/>
    </xf>
    <xf numFmtId="38" fontId="0" fillId="0" borderId="22" xfId="2" applyFont="1" applyBorder="1">
      <alignment vertical="center"/>
    </xf>
    <xf numFmtId="38" fontId="0" fillId="0" borderId="0" xfId="2" applyFont="1" applyBorder="1">
      <alignment vertical="center"/>
    </xf>
    <xf numFmtId="56" fontId="1" fillId="0" borderId="16" xfId="1" applyNumberFormat="1" applyBorder="1" applyAlignment="1">
      <alignment horizontal="right" vertical="center"/>
    </xf>
    <xf numFmtId="0" fontId="25" fillId="0" borderId="16" xfId="1" applyFont="1" applyBorder="1">
      <alignment vertical="center"/>
    </xf>
    <xf numFmtId="0" fontId="26" fillId="0" borderId="16" xfId="1" applyFont="1" applyBorder="1" applyAlignment="1">
      <alignment horizontal="center" vertical="center"/>
    </xf>
    <xf numFmtId="0" fontId="27" fillId="0" borderId="16" xfId="1" applyFont="1" applyBorder="1" applyAlignment="1">
      <alignment horizontal="center" vertical="center"/>
    </xf>
    <xf numFmtId="0" fontId="26" fillId="0" borderId="16" xfId="1" applyFont="1" applyBorder="1">
      <alignment vertical="center"/>
    </xf>
    <xf numFmtId="0" fontId="27" fillId="0" borderId="16" xfId="1" applyFont="1" applyBorder="1">
      <alignment vertical="center"/>
    </xf>
    <xf numFmtId="0" fontId="26" fillId="0" borderId="16" xfId="1" applyFont="1" applyBorder="1" applyAlignment="1">
      <alignment horizontal="center" vertical="center"/>
    </xf>
    <xf numFmtId="0" fontId="27" fillId="0" borderId="0" xfId="1" applyFo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161925</xdr:rowOff>
    </xdr:from>
    <xdr:ext cx="7439025" cy="7543800"/>
    <xdr:pic>
      <xdr:nvPicPr>
        <xdr:cNvPr id="2" name="image1.jpg" descr="竹水鉄砲作り方簡易版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>
      <selection sqref="A1:I1"/>
    </sheetView>
  </sheetViews>
  <sheetFormatPr defaultColWidth="12.625" defaultRowHeight="15" customHeight="1"/>
  <cols>
    <col min="1" max="9" width="9.625" customWidth="1"/>
    <col min="10" max="26" width="7.625" customWidth="1"/>
  </cols>
  <sheetData>
    <row r="1" spans="1:9" ht="30" customHeight="1">
      <c r="A1" s="54" t="s">
        <v>0</v>
      </c>
      <c r="B1" s="55"/>
      <c r="C1" s="55"/>
      <c r="D1" s="55"/>
      <c r="E1" s="55"/>
      <c r="F1" s="55"/>
      <c r="G1" s="55"/>
      <c r="H1" s="55"/>
      <c r="I1" s="55"/>
    </row>
    <row r="2" spans="1:9" ht="25.5" customHeight="1">
      <c r="A2" s="56" t="s">
        <v>1</v>
      </c>
      <c r="B2" s="57"/>
      <c r="C2" s="58" t="s">
        <v>2</v>
      </c>
      <c r="D2" s="57"/>
      <c r="E2" s="57"/>
      <c r="F2" s="57"/>
      <c r="G2" s="57"/>
      <c r="H2" s="57"/>
      <c r="I2" s="59"/>
    </row>
    <row r="3" spans="1:9" ht="25.5" customHeight="1">
      <c r="A3" s="56" t="s">
        <v>3</v>
      </c>
      <c r="B3" s="57"/>
      <c r="C3" s="60" t="s">
        <v>4</v>
      </c>
      <c r="D3" s="61"/>
      <c r="E3" s="61"/>
      <c r="F3" s="62" t="s">
        <v>5</v>
      </c>
      <c r="G3" s="61"/>
      <c r="H3" s="2" t="s">
        <v>6</v>
      </c>
      <c r="I3" s="3"/>
    </row>
    <row r="4" spans="1:9" ht="25.5" customHeight="1">
      <c r="A4" s="56" t="s">
        <v>7</v>
      </c>
      <c r="B4" s="57"/>
      <c r="C4" s="4" t="s">
        <v>8</v>
      </c>
      <c r="D4" s="5"/>
      <c r="E4" s="5" t="s">
        <v>9</v>
      </c>
      <c r="F4" s="6"/>
      <c r="G4" s="6" t="s">
        <v>10</v>
      </c>
      <c r="H4" s="6"/>
      <c r="I4" s="7"/>
    </row>
    <row r="5" spans="1:9" ht="25.5" customHeight="1">
      <c r="A5" s="56" t="s">
        <v>11</v>
      </c>
      <c r="B5" s="57"/>
      <c r="C5" s="8"/>
      <c r="D5" s="6"/>
      <c r="E5" s="6" t="s">
        <v>12</v>
      </c>
      <c r="F5" s="6"/>
      <c r="G5" s="6"/>
      <c r="H5" s="6"/>
      <c r="I5" s="7"/>
    </row>
    <row r="6" spans="1:9" ht="25.5" customHeight="1">
      <c r="A6" s="56" t="s">
        <v>13</v>
      </c>
      <c r="B6" s="57"/>
      <c r="C6" s="9"/>
      <c r="D6" s="10"/>
      <c r="E6" s="10" t="s">
        <v>14</v>
      </c>
      <c r="F6" s="10"/>
      <c r="G6" s="10"/>
      <c r="H6" s="10"/>
      <c r="I6" s="11"/>
    </row>
    <row r="7" spans="1:9" ht="25.5" customHeight="1">
      <c r="A7" s="56" t="s">
        <v>15</v>
      </c>
      <c r="B7" s="57"/>
      <c r="C7" s="9"/>
      <c r="D7" s="10"/>
      <c r="E7" s="10" t="s">
        <v>16</v>
      </c>
      <c r="F7" s="10"/>
      <c r="G7" s="10"/>
      <c r="H7" s="10"/>
      <c r="I7" s="11"/>
    </row>
    <row r="8" spans="1:9" ht="25.5" customHeight="1">
      <c r="A8" s="56" t="s">
        <v>17</v>
      </c>
      <c r="B8" s="57"/>
      <c r="C8" s="9"/>
      <c r="D8" s="10"/>
      <c r="E8" s="10"/>
      <c r="F8" s="10"/>
      <c r="G8" s="10"/>
      <c r="H8" s="10"/>
      <c r="I8" s="11"/>
    </row>
    <row r="9" spans="1:9" ht="25.5" customHeight="1">
      <c r="A9" s="56" t="s">
        <v>18</v>
      </c>
      <c r="B9" s="57"/>
      <c r="C9" s="12" t="s">
        <v>19</v>
      </c>
      <c r="D9" s="10"/>
      <c r="E9" s="10"/>
      <c r="F9" s="13" t="s">
        <v>20</v>
      </c>
      <c r="G9" s="10"/>
      <c r="H9" s="10"/>
      <c r="I9" s="11"/>
    </row>
    <row r="10" spans="1:9" ht="26.25" customHeight="1">
      <c r="A10" s="14" t="s">
        <v>21</v>
      </c>
      <c r="B10" s="10"/>
      <c r="C10" s="10"/>
      <c r="D10" s="10"/>
      <c r="E10" s="10"/>
      <c r="F10" s="10"/>
      <c r="G10" s="10"/>
      <c r="H10" s="10"/>
      <c r="I10" s="10"/>
    </row>
    <row r="11" spans="1:9" ht="25.5" customHeight="1">
      <c r="A11" s="56" t="s">
        <v>22</v>
      </c>
      <c r="B11" s="59"/>
      <c r="C11" s="65" t="s">
        <v>4</v>
      </c>
      <c r="D11" s="57"/>
      <c r="E11" s="57"/>
      <c r="F11" s="15" t="s">
        <v>23</v>
      </c>
      <c r="G11" s="16"/>
      <c r="H11" s="10"/>
      <c r="I11" s="17" t="s">
        <v>24</v>
      </c>
    </row>
    <row r="12" spans="1:9" ht="25.5" customHeight="1">
      <c r="A12" s="56" t="s">
        <v>25</v>
      </c>
      <c r="B12" s="59"/>
      <c r="C12" s="1"/>
      <c r="D12" s="16"/>
      <c r="E12" s="16"/>
      <c r="F12" s="16"/>
      <c r="G12" s="16"/>
      <c r="H12" s="16"/>
      <c r="I12" s="11"/>
    </row>
    <row r="13" spans="1:9" ht="26.25" customHeight="1">
      <c r="A13" s="18" t="s">
        <v>26</v>
      </c>
      <c r="B13" s="6"/>
      <c r="C13" s="6"/>
      <c r="D13" s="6"/>
      <c r="E13" s="6"/>
      <c r="F13" s="6"/>
      <c r="G13" s="6"/>
      <c r="H13" s="6"/>
      <c r="I13" s="6"/>
    </row>
    <row r="14" spans="1:9" ht="25.5" customHeight="1">
      <c r="A14" s="19" t="s">
        <v>27</v>
      </c>
      <c r="B14" s="20" t="s">
        <v>28</v>
      </c>
      <c r="C14" s="20" t="s">
        <v>29</v>
      </c>
      <c r="D14" s="56" t="s">
        <v>30</v>
      </c>
      <c r="E14" s="59"/>
      <c r="F14" s="56" t="s">
        <v>31</v>
      </c>
      <c r="G14" s="57"/>
      <c r="H14" s="57"/>
      <c r="I14" s="59"/>
    </row>
    <row r="15" spans="1:9" ht="25.5" customHeight="1">
      <c r="A15" s="20" t="s">
        <v>32</v>
      </c>
      <c r="B15" s="20" t="s">
        <v>33</v>
      </c>
      <c r="C15" s="20"/>
      <c r="D15" s="56"/>
      <c r="E15" s="59"/>
      <c r="F15" s="66" t="s">
        <v>34</v>
      </c>
      <c r="G15" s="59"/>
      <c r="H15" s="56"/>
      <c r="I15" s="59"/>
    </row>
    <row r="16" spans="1:9" ht="25.5" customHeight="1">
      <c r="A16" s="20" t="s">
        <v>32</v>
      </c>
      <c r="B16" s="20" t="s">
        <v>35</v>
      </c>
      <c r="C16" s="20"/>
      <c r="D16" s="64"/>
      <c r="E16" s="59"/>
      <c r="F16" s="64"/>
      <c r="G16" s="59"/>
      <c r="H16" s="56"/>
      <c r="I16" s="59"/>
    </row>
    <row r="17" spans="1:9" ht="25.5" customHeight="1">
      <c r="A17" s="20" t="s">
        <v>32</v>
      </c>
      <c r="B17" s="20">
        <v>3</v>
      </c>
      <c r="C17" s="20"/>
      <c r="D17" s="64"/>
      <c r="E17" s="59"/>
      <c r="F17" s="64"/>
      <c r="G17" s="59"/>
      <c r="H17" s="56"/>
      <c r="I17" s="59"/>
    </row>
    <row r="18" spans="1:9" ht="25.5" customHeight="1">
      <c r="A18" s="20" t="s">
        <v>32</v>
      </c>
      <c r="B18" s="20">
        <v>4</v>
      </c>
      <c r="C18" s="20"/>
      <c r="D18" s="64"/>
      <c r="E18" s="59"/>
      <c r="F18" s="64"/>
      <c r="G18" s="59"/>
      <c r="H18" s="56"/>
      <c r="I18" s="59"/>
    </row>
    <row r="19" spans="1:9" ht="25.5" customHeight="1">
      <c r="A19" s="20" t="s">
        <v>32</v>
      </c>
      <c r="B19" s="20">
        <v>5</v>
      </c>
      <c r="C19" s="20"/>
      <c r="D19" s="64"/>
      <c r="E19" s="59"/>
      <c r="F19" s="56"/>
      <c r="G19" s="59"/>
      <c r="H19" s="56"/>
      <c r="I19" s="59"/>
    </row>
    <row r="20" spans="1:9" ht="25.5" customHeight="1">
      <c r="A20" s="20" t="s">
        <v>32</v>
      </c>
      <c r="B20" s="20">
        <v>6</v>
      </c>
      <c r="C20" s="20"/>
      <c r="D20" s="64"/>
      <c r="E20" s="59"/>
      <c r="F20" s="64"/>
      <c r="G20" s="59"/>
      <c r="H20" s="64"/>
      <c r="I20" s="59"/>
    </row>
    <row r="21" spans="1:9" ht="25.5" customHeight="1">
      <c r="A21" s="20" t="s">
        <v>32</v>
      </c>
      <c r="B21" s="20">
        <v>7</v>
      </c>
      <c r="C21" s="20"/>
      <c r="D21" s="64"/>
      <c r="E21" s="59"/>
      <c r="F21" s="64"/>
      <c r="G21" s="59"/>
      <c r="H21" s="64"/>
      <c r="I21" s="59"/>
    </row>
    <row r="22" spans="1:9" ht="25.5" customHeight="1">
      <c r="A22" s="20" t="s">
        <v>32</v>
      </c>
      <c r="B22" s="20">
        <v>8</v>
      </c>
      <c r="C22" s="20"/>
      <c r="D22" s="64"/>
      <c r="E22" s="59"/>
      <c r="F22" s="64"/>
      <c r="G22" s="59"/>
      <c r="H22" s="64"/>
      <c r="I22" s="59"/>
    </row>
    <row r="23" spans="1:9" ht="25.5" customHeight="1">
      <c r="A23" s="21" t="s">
        <v>36</v>
      </c>
      <c r="B23" s="22" t="s">
        <v>37</v>
      </c>
      <c r="C23" s="5"/>
      <c r="D23" s="6"/>
      <c r="E23" s="6"/>
      <c r="F23" s="6"/>
      <c r="G23" s="6"/>
      <c r="H23" s="6"/>
      <c r="I23" s="7"/>
    </row>
    <row r="24" spans="1:9" ht="25.5" customHeight="1">
      <c r="A24" s="23" t="s">
        <v>38</v>
      </c>
      <c r="B24" s="24"/>
      <c r="C24" s="24"/>
      <c r="D24" s="24"/>
      <c r="E24" s="24"/>
      <c r="F24" s="24"/>
      <c r="G24" s="24"/>
      <c r="H24" s="24"/>
      <c r="I24" s="25"/>
    </row>
    <row r="25" spans="1:9" ht="25.5" customHeight="1">
      <c r="A25" s="26"/>
      <c r="B25" s="24"/>
      <c r="C25" s="24"/>
      <c r="D25" s="24"/>
      <c r="E25" s="24"/>
      <c r="F25" s="24"/>
      <c r="G25" s="24"/>
      <c r="H25" s="24"/>
      <c r="I25" s="25"/>
    </row>
    <row r="26" spans="1:9" ht="25.5" customHeight="1">
      <c r="A26" s="27"/>
      <c r="B26" s="24"/>
      <c r="C26" s="24"/>
      <c r="D26" s="24"/>
      <c r="E26" s="24"/>
      <c r="F26" s="24"/>
      <c r="G26" s="24"/>
      <c r="H26" s="24"/>
      <c r="I26" s="25"/>
    </row>
    <row r="27" spans="1:9" ht="25.5" customHeight="1">
      <c r="A27" s="27"/>
      <c r="B27" s="24"/>
      <c r="C27" s="24"/>
      <c r="D27" s="24"/>
      <c r="E27" s="24"/>
      <c r="F27" s="24"/>
      <c r="G27" s="24"/>
      <c r="H27" s="24"/>
      <c r="I27" s="25"/>
    </row>
    <row r="28" spans="1:9" ht="25.5" customHeight="1">
      <c r="A28" s="28"/>
      <c r="B28" s="29"/>
      <c r="C28" s="29"/>
      <c r="D28" s="29"/>
      <c r="E28" s="29"/>
      <c r="F28" s="29"/>
      <c r="G28" s="29"/>
      <c r="H28" s="29"/>
      <c r="I28" s="3"/>
    </row>
    <row r="29" spans="1:9" ht="25.5" customHeight="1">
      <c r="A29" s="30" t="s">
        <v>39</v>
      </c>
      <c r="B29" s="24"/>
      <c r="C29" s="24"/>
      <c r="D29" s="24"/>
      <c r="E29" s="24"/>
      <c r="F29" s="24"/>
      <c r="G29" s="24"/>
      <c r="H29" s="24"/>
      <c r="I29" s="24"/>
    </row>
    <row r="30" spans="1:9" ht="25.5" customHeight="1">
      <c r="A30" s="31" t="s">
        <v>40</v>
      </c>
      <c r="B30" s="63" t="s">
        <v>41</v>
      </c>
      <c r="C30" s="55"/>
      <c r="D30" s="31" t="s">
        <v>42</v>
      </c>
      <c r="E30" s="32" t="s">
        <v>43</v>
      </c>
      <c r="F30" s="31" t="s">
        <v>44</v>
      </c>
      <c r="G30" s="32" t="s">
        <v>45</v>
      </c>
      <c r="H30" s="31" t="s">
        <v>46</v>
      </c>
      <c r="I30" s="31" t="s">
        <v>47</v>
      </c>
    </row>
    <row r="31" spans="1:9" ht="25.5" customHeight="1">
      <c r="A31" s="30" t="s">
        <v>48</v>
      </c>
      <c r="B31" s="31"/>
      <c r="C31" s="31"/>
      <c r="D31" s="31"/>
      <c r="E31" s="30" t="s">
        <v>49</v>
      </c>
      <c r="F31" s="31"/>
      <c r="G31" s="31"/>
      <c r="H31" s="30" t="s">
        <v>50</v>
      </c>
      <c r="I31" s="31"/>
    </row>
    <row r="32" spans="1:9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2">
    <mergeCell ref="H22:I22"/>
    <mergeCell ref="D20:E20"/>
    <mergeCell ref="F20:G20"/>
    <mergeCell ref="H20:I20"/>
    <mergeCell ref="D21:E21"/>
    <mergeCell ref="F21:G21"/>
    <mergeCell ref="H21:I21"/>
    <mergeCell ref="D22:E22"/>
    <mergeCell ref="H19:I19"/>
    <mergeCell ref="D17:E17"/>
    <mergeCell ref="F17:G17"/>
    <mergeCell ref="H17:I17"/>
    <mergeCell ref="D18:E18"/>
    <mergeCell ref="F18:G18"/>
    <mergeCell ref="H18:I18"/>
    <mergeCell ref="D19:E19"/>
    <mergeCell ref="H16:I16"/>
    <mergeCell ref="C11:E11"/>
    <mergeCell ref="D14:E14"/>
    <mergeCell ref="F14:I14"/>
    <mergeCell ref="D15:E15"/>
    <mergeCell ref="F15:G15"/>
    <mergeCell ref="H15:I15"/>
    <mergeCell ref="D16:E16"/>
    <mergeCell ref="A9:B9"/>
    <mergeCell ref="A11:B11"/>
    <mergeCell ref="A12:B12"/>
    <mergeCell ref="B30:C30"/>
    <mergeCell ref="F16:G16"/>
    <mergeCell ref="F19:G19"/>
    <mergeCell ref="F22:G22"/>
    <mergeCell ref="A4:B4"/>
    <mergeCell ref="A5:B5"/>
    <mergeCell ref="A6:B6"/>
    <mergeCell ref="A7:B7"/>
    <mergeCell ref="A8:B8"/>
    <mergeCell ref="A1:I1"/>
    <mergeCell ref="A2:B2"/>
    <mergeCell ref="C2:I2"/>
    <mergeCell ref="A3:B3"/>
    <mergeCell ref="C3:E3"/>
    <mergeCell ref="F3:G3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11</v>
      </c>
      <c r="H1" s="34" t="s">
        <v>53</v>
      </c>
      <c r="I1" s="81" t="s">
        <v>299</v>
      </c>
      <c r="J1" s="55"/>
      <c r="K1" s="50" t="s">
        <v>128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300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301</v>
      </c>
      <c r="B4" s="82" t="s">
        <v>302</v>
      </c>
      <c r="C4" s="57"/>
      <c r="D4" s="59"/>
      <c r="E4" s="82" t="s">
        <v>303</v>
      </c>
      <c r="F4" s="57"/>
      <c r="G4" s="57"/>
      <c r="H4" s="59"/>
      <c r="I4" s="82" t="s">
        <v>304</v>
      </c>
      <c r="J4" s="57"/>
      <c r="K4" s="57"/>
      <c r="L4" s="59"/>
      <c r="M4" s="82" t="s">
        <v>305</v>
      </c>
      <c r="N4" s="57"/>
      <c r="O4" s="57"/>
      <c r="P4" s="57"/>
      <c r="Q4" s="57"/>
      <c r="R4" s="59"/>
    </row>
    <row r="5" spans="1:18" ht="19.5" customHeight="1">
      <c r="A5" s="70"/>
      <c r="B5" s="82" t="s">
        <v>306</v>
      </c>
      <c r="C5" s="57"/>
      <c r="D5" s="59"/>
      <c r="E5" s="84" t="s">
        <v>307</v>
      </c>
      <c r="F5" s="57"/>
      <c r="G5" s="57"/>
      <c r="H5" s="59"/>
      <c r="I5" s="82" t="s">
        <v>308</v>
      </c>
      <c r="J5" s="57"/>
      <c r="K5" s="57"/>
      <c r="L5" s="59"/>
      <c r="M5" s="82" t="s">
        <v>309</v>
      </c>
      <c r="N5" s="57"/>
      <c r="O5" s="57"/>
      <c r="P5" s="57"/>
      <c r="Q5" s="57"/>
      <c r="R5" s="59"/>
    </row>
    <row r="6" spans="1:18" ht="19.5" customHeight="1">
      <c r="A6" s="70"/>
      <c r="B6" s="82" t="s">
        <v>310</v>
      </c>
      <c r="C6" s="57"/>
      <c r="D6" s="59"/>
      <c r="E6" s="82" t="s">
        <v>303</v>
      </c>
      <c r="F6" s="57"/>
      <c r="G6" s="57"/>
      <c r="H6" s="59"/>
      <c r="I6" s="82" t="s">
        <v>311</v>
      </c>
      <c r="J6" s="57"/>
      <c r="K6" s="57"/>
      <c r="L6" s="59"/>
      <c r="M6" s="82"/>
      <c r="N6" s="57"/>
      <c r="O6" s="57"/>
      <c r="P6" s="57"/>
      <c r="Q6" s="57"/>
      <c r="R6" s="59"/>
    </row>
    <row r="7" spans="1:18" ht="19.5" customHeight="1">
      <c r="A7" s="70"/>
      <c r="B7" s="82" t="s">
        <v>312</v>
      </c>
      <c r="C7" s="57"/>
      <c r="D7" s="59"/>
      <c r="E7" s="84" t="s">
        <v>95</v>
      </c>
      <c r="F7" s="57"/>
      <c r="G7" s="57"/>
      <c r="H7" s="59"/>
      <c r="I7" s="82" t="s">
        <v>96</v>
      </c>
      <c r="J7" s="57"/>
      <c r="K7" s="57"/>
      <c r="L7" s="59"/>
      <c r="M7" s="82" t="s">
        <v>309</v>
      </c>
      <c r="N7" s="57"/>
      <c r="O7" s="57"/>
      <c r="P7" s="57"/>
      <c r="Q7" s="57"/>
      <c r="R7" s="59"/>
    </row>
    <row r="8" spans="1:18" ht="19.5" customHeight="1">
      <c r="A8" s="70"/>
      <c r="B8" s="82" t="s">
        <v>313</v>
      </c>
      <c r="C8" s="57"/>
      <c r="D8" s="59"/>
      <c r="E8" s="84" t="s">
        <v>95</v>
      </c>
      <c r="F8" s="57"/>
      <c r="G8" s="57"/>
      <c r="H8" s="59"/>
      <c r="I8" s="82" t="s">
        <v>96</v>
      </c>
      <c r="J8" s="57"/>
      <c r="K8" s="57"/>
      <c r="L8" s="59"/>
      <c r="M8" s="82" t="s">
        <v>314</v>
      </c>
      <c r="N8" s="57"/>
      <c r="O8" s="57"/>
      <c r="P8" s="57"/>
      <c r="Q8" s="57"/>
      <c r="R8" s="59"/>
    </row>
    <row r="9" spans="1:18" ht="19.5" customHeight="1">
      <c r="A9" s="70"/>
      <c r="B9" s="82" t="s">
        <v>315</v>
      </c>
      <c r="C9" s="57"/>
      <c r="D9" s="59"/>
      <c r="E9" s="82" t="s">
        <v>113</v>
      </c>
      <c r="F9" s="57"/>
      <c r="G9" s="57"/>
      <c r="H9" s="59"/>
      <c r="I9" s="82"/>
      <c r="J9" s="57"/>
      <c r="K9" s="57"/>
      <c r="L9" s="59"/>
      <c r="M9" s="82" t="s">
        <v>114</v>
      </c>
      <c r="N9" s="57"/>
      <c r="O9" s="57"/>
      <c r="P9" s="57"/>
      <c r="Q9" s="57"/>
      <c r="R9" s="59"/>
    </row>
    <row r="10" spans="1:18" ht="19.5" customHeight="1">
      <c r="A10" s="70"/>
      <c r="B10" s="82"/>
      <c r="C10" s="57"/>
      <c r="D10" s="59"/>
      <c r="E10" s="82"/>
      <c r="F10" s="57"/>
      <c r="G10" s="57"/>
      <c r="H10" s="59"/>
      <c r="I10" s="82"/>
      <c r="J10" s="57"/>
      <c r="K10" s="57"/>
      <c r="L10" s="59"/>
      <c r="M10" s="82"/>
      <c r="N10" s="57"/>
      <c r="O10" s="57"/>
      <c r="P10" s="57"/>
      <c r="Q10" s="57"/>
      <c r="R10" s="59"/>
    </row>
    <row r="11" spans="1:18" ht="19.5" customHeight="1">
      <c r="A11" s="70"/>
      <c r="B11" s="82"/>
      <c r="C11" s="57"/>
      <c r="D11" s="59"/>
      <c r="E11" s="82"/>
      <c r="F11" s="57"/>
      <c r="G11" s="57"/>
      <c r="H11" s="59"/>
      <c r="I11" s="82"/>
      <c r="J11" s="57"/>
      <c r="K11" s="57"/>
      <c r="L11" s="59"/>
      <c r="M11" s="82"/>
      <c r="N11" s="57"/>
      <c r="O11" s="57"/>
      <c r="P11" s="57"/>
      <c r="Q11" s="57"/>
      <c r="R11" s="59"/>
    </row>
    <row r="12" spans="1:18" ht="19.5" customHeight="1">
      <c r="A12" s="71"/>
      <c r="B12" s="82"/>
      <c r="C12" s="57"/>
      <c r="D12" s="59"/>
      <c r="E12" s="82"/>
      <c r="F12" s="57"/>
      <c r="G12" s="57"/>
      <c r="H12" s="59"/>
      <c r="I12" s="82"/>
      <c r="J12" s="57"/>
      <c r="K12" s="57"/>
      <c r="L12" s="59"/>
      <c r="M12" s="82"/>
      <c r="N12" s="57"/>
      <c r="O12" s="57"/>
      <c r="P12" s="57"/>
      <c r="Q12" s="57"/>
      <c r="R12" s="59"/>
    </row>
    <row r="13" spans="1:18" ht="19.5" customHeight="1">
      <c r="A13" s="85" t="s">
        <v>316</v>
      </c>
      <c r="B13" s="82" t="s">
        <v>316</v>
      </c>
      <c r="C13" s="57"/>
      <c r="D13" s="59"/>
      <c r="E13" s="82" t="s">
        <v>317</v>
      </c>
      <c r="F13" s="57"/>
      <c r="G13" s="57"/>
      <c r="H13" s="59"/>
      <c r="I13" s="82" t="s">
        <v>136</v>
      </c>
      <c r="J13" s="57"/>
      <c r="K13" s="57"/>
      <c r="L13" s="59"/>
      <c r="M13" s="82" t="s">
        <v>318</v>
      </c>
      <c r="N13" s="57"/>
      <c r="O13" s="57"/>
      <c r="P13" s="57"/>
      <c r="Q13" s="57"/>
      <c r="R13" s="59"/>
    </row>
    <row r="14" spans="1:18" ht="19.5" customHeight="1">
      <c r="A14" s="70"/>
      <c r="B14" s="82"/>
      <c r="C14" s="57"/>
      <c r="D14" s="59"/>
      <c r="E14" s="84"/>
      <c r="F14" s="57"/>
      <c r="G14" s="57"/>
      <c r="H14" s="59"/>
      <c r="I14" s="82"/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/>
      <c r="C15" s="57"/>
      <c r="D15" s="59"/>
      <c r="E15" s="82"/>
      <c r="F15" s="57"/>
      <c r="G15" s="57"/>
      <c r="H15" s="59"/>
      <c r="I15" s="82"/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0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0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6"/>
      <c r="C19" s="61"/>
      <c r="D19" s="77"/>
      <c r="E19" s="82"/>
      <c r="F19" s="57"/>
      <c r="G19" s="57"/>
      <c r="H19" s="59"/>
      <c r="I19" s="82"/>
      <c r="J19" s="57"/>
      <c r="K19" s="57"/>
      <c r="L19" s="59"/>
      <c r="M19" s="82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/>
      <c r="C21" s="57"/>
      <c r="D21" s="59"/>
      <c r="E21" s="82"/>
      <c r="F21" s="57"/>
      <c r="G21" s="57"/>
      <c r="H21" s="59"/>
      <c r="I21" s="82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/>
      <c r="C22" s="57"/>
      <c r="D22" s="59"/>
      <c r="E22" s="82"/>
      <c r="F22" s="57"/>
      <c r="G22" s="57"/>
      <c r="H22" s="59"/>
      <c r="I22" s="82"/>
      <c r="J22" s="57"/>
      <c r="K22" s="57"/>
      <c r="L22" s="59"/>
      <c r="M22" s="82"/>
      <c r="N22" s="57"/>
      <c r="O22" s="57"/>
      <c r="P22" s="57"/>
      <c r="Q22" s="57"/>
      <c r="R22" s="59"/>
    </row>
    <row r="23" spans="1:18" ht="19.5" customHeight="1">
      <c r="A23" s="71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64"/>
      <c r="N23" s="57"/>
      <c r="O23" s="57"/>
      <c r="P23" s="57"/>
      <c r="Q23" s="57"/>
      <c r="R23" s="59"/>
    </row>
    <row r="24" spans="1:18" ht="19.5" customHeight="1">
      <c r="A24" s="87"/>
      <c r="B24" s="82"/>
      <c r="C24" s="57"/>
      <c r="D24" s="59"/>
      <c r="E24" s="82"/>
      <c r="F24" s="57"/>
      <c r="G24" s="57"/>
      <c r="H24" s="59"/>
      <c r="I24" s="64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82"/>
      <c r="C25" s="57"/>
      <c r="D25" s="59"/>
      <c r="E25" s="82"/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E12:H12"/>
    <mergeCell ref="I12:L12"/>
    <mergeCell ref="M12:R12"/>
    <mergeCell ref="B12:D12"/>
    <mergeCell ref="B13:D13"/>
    <mergeCell ref="E13:H13"/>
    <mergeCell ref="I13:L13"/>
    <mergeCell ref="M13:R13"/>
    <mergeCell ref="E14:H14"/>
    <mergeCell ref="I14:L14"/>
    <mergeCell ref="M14:R14"/>
    <mergeCell ref="I5:L5"/>
    <mergeCell ref="I1:J1"/>
    <mergeCell ref="E3:H3"/>
    <mergeCell ref="I3:L3"/>
    <mergeCell ref="M3:R3"/>
    <mergeCell ref="M4:R4"/>
    <mergeCell ref="M5:R5"/>
    <mergeCell ref="M6:R6"/>
    <mergeCell ref="E11:H11"/>
    <mergeCell ref="I11:L11"/>
    <mergeCell ref="M11:R11"/>
    <mergeCell ref="E25:H25"/>
    <mergeCell ref="I25:L25"/>
    <mergeCell ref="M25:R25"/>
    <mergeCell ref="E26:H26"/>
    <mergeCell ref="I26:L26"/>
    <mergeCell ref="M26:R26"/>
    <mergeCell ref="E27:H27"/>
    <mergeCell ref="P39:R39"/>
    <mergeCell ref="P40:R40"/>
    <mergeCell ref="I27:L27"/>
    <mergeCell ref="M27:R27"/>
    <mergeCell ref="P32:R34"/>
    <mergeCell ref="P35:R35"/>
    <mergeCell ref="P36:R36"/>
    <mergeCell ref="P37:R37"/>
    <mergeCell ref="P38:R38"/>
    <mergeCell ref="E28:H28"/>
    <mergeCell ref="I28:L28"/>
    <mergeCell ref="M28:R28"/>
    <mergeCell ref="I24:L24"/>
    <mergeCell ref="M24:R24"/>
    <mergeCell ref="E22:H22"/>
    <mergeCell ref="I22:L22"/>
    <mergeCell ref="M22:R22"/>
    <mergeCell ref="E23:H23"/>
    <mergeCell ref="I23:L23"/>
    <mergeCell ref="M23:R23"/>
    <mergeCell ref="E24:H24"/>
    <mergeCell ref="I21:L21"/>
    <mergeCell ref="M21:R21"/>
    <mergeCell ref="E19:H19"/>
    <mergeCell ref="I19:L19"/>
    <mergeCell ref="M19:R19"/>
    <mergeCell ref="E20:H20"/>
    <mergeCell ref="I20:L20"/>
    <mergeCell ref="M20:R20"/>
    <mergeCell ref="E21:H21"/>
    <mergeCell ref="A33:B34"/>
    <mergeCell ref="A35:B35"/>
    <mergeCell ref="A36:B36"/>
    <mergeCell ref="A37:B37"/>
    <mergeCell ref="A38:B38"/>
    <mergeCell ref="A39:B39"/>
    <mergeCell ref="A40:B40"/>
    <mergeCell ref="A24:A28"/>
    <mergeCell ref="B24:D24"/>
    <mergeCell ref="B25:D25"/>
    <mergeCell ref="B26:D26"/>
    <mergeCell ref="B27:D27"/>
    <mergeCell ref="B28:D28"/>
    <mergeCell ref="A32:B32"/>
    <mergeCell ref="B20:D20"/>
    <mergeCell ref="B21:D21"/>
    <mergeCell ref="B22:D22"/>
    <mergeCell ref="B23:D23"/>
    <mergeCell ref="A4:A12"/>
    <mergeCell ref="B7:D7"/>
    <mergeCell ref="B8:D8"/>
    <mergeCell ref="B9:D9"/>
    <mergeCell ref="B10:D10"/>
    <mergeCell ref="B11:D11"/>
    <mergeCell ref="A13:A23"/>
    <mergeCell ref="B14:D14"/>
    <mergeCell ref="B15:D15"/>
    <mergeCell ref="B4:D4"/>
    <mergeCell ref="B5:D5"/>
    <mergeCell ref="E10:H10"/>
    <mergeCell ref="I10:L10"/>
    <mergeCell ref="M10:R10"/>
    <mergeCell ref="B3:D3"/>
    <mergeCell ref="B6:D6"/>
    <mergeCell ref="B16:D16"/>
    <mergeCell ref="B17:D17"/>
    <mergeCell ref="B18:D18"/>
    <mergeCell ref="B19:D19"/>
    <mergeCell ref="E15:H15"/>
    <mergeCell ref="I15:L15"/>
    <mergeCell ref="M15:R15"/>
    <mergeCell ref="I16:L16"/>
    <mergeCell ref="M16:R16"/>
    <mergeCell ref="E16:H16"/>
    <mergeCell ref="E17:H17"/>
    <mergeCell ref="I17:L17"/>
    <mergeCell ref="M17:R17"/>
    <mergeCell ref="E18:H18"/>
    <mergeCell ref="I18:L18"/>
    <mergeCell ref="M18:R18"/>
    <mergeCell ref="E4:H4"/>
    <mergeCell ref="I4:L4"/>
    <mergeCell ref="E5:H5"/>
    <mergeCell ref="E6:H6"/>
    <mergeCell ref="I6:L6"/>
    <mergeCell ref="E7:H7"/>
    <mergeCell ref="I7:L7"/>
    <mergeCell ref="M7:R7"/>
    <mergeCell ref="I8:L8"/>
    <mergeCell ref="M8:R8"/>
    <mergeCell ref="E8:H8"/>
    <mergeCell ref="E9:H9"/>
    <mergeCell ref="I9:L9"/>
    <mergeCell ref="M9:R9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11</v>
      </c>
      <c r="H1" s="34" t="s">
        <v>53</v>
      </c>
      <c r="I1" s="81" t="s">
        <v>319</v>
      </c>
      <c r="J1" s="55"/>
      <c r="K1" s="50" t="s">
        <v>181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320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3" t="s">
        <v>321</v>
      </c>
      <c r="B4" s="82" t="s">
        <v>322</v>
      </c>
      <c r="C4" s="57"/>
      <c r="D4" s="59"/>
      <c r="E4" s="64" t="s">
        <v>323</v>
      </c>
      <c r="F4" s="57"/>
      <c r="G4" s="57"/>
      <c r="H4" s="59"/>
      <c r="I4" s="64" t="s">
        <v>324</v>
      </c>
      <c r="J4" s="57"/>
      <c r="K4" s="57"/>
      <c r="L4" s="59"/>
      <c r="M4" s="82"/>
      <c r="N4" s="57"/>
      <c r="O4" s="57"/>
      <c r="P4" s="57"/>
      <c r="Q4" s="57"/>
      <c r="R4" s="59"/>
    </row>
    <row r="5" spans="1:18" ht="19.5" customHeight="1">
      <c r="A5" s="70"/>
      <c r="B5" s="82" t="s">
        <v>325</v>
      </c>
      <c r="C5" s="57"/>
      <c r="D5" s="59"/>
      <c r="E5" s="84" t="s">
        <v>326</v>
      </c>
      <c r="F5" s="57"/>
      <c r="G5" s="57"/>
      <c r="H5" s="59"/>
      <c r="I5" s="82" t="s">
        <v>327</v>
      </c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225</v>
      </c>
      <c r="C6" s="57"/>
      <c r="D6" s="59"/>
      <c r="E6" s="64" t="s">
        <v>328</v>
      </c>
      <c r="F6" s="57"/>
      <c r="G6" s="57"/>
      <c r="H6" s="59"/>
      <c r="I6" s="82" t="s">
        <v>282</v>
      </c>
      <c r="J6" s="57"/>
      <c r="K6" s="57"/>
      <c r="L6" s="59"/>
      <c r="M6" s="82"/>
      <c r="N6" s="57"/>
      <c r="O6" s="57"/>
      <c r="P6" s="57"/>
      <c r="Q6" s="57"/>
      <c r="R6" s="59"/>
    </row>
    <row r="7" spans="1:18" ht="19.5" customHeight="1">
      <c r="A7" s="70"/>
      <c r="B7" s="82" t="s">
        <v>329</v>
      </c>
      <c r="C7" s="57"/>
      <c r="D7" s="59"/>
      <c r="E7" s="82" t="s">
        <v>330</v>
      </c>
      <c r="F7" s="57"/>
      <c r="G7" s="57"/>
      <c r="H7" s="59"/>
      <c r="I7" s="82" t="s">
        <v>331</v>
      </c>
      <c r="J7" s="57"/>
      <c r="K7" s="57"/>
      <c r="L7" s="59"/>
      <c r="M7" s="82" t="s">
        <v>332</v>
      </c>
      <c r="N7" s="57"/>
      <c r="O7" s="57"/>
      <c r="P7" s="57"/>
      <c r="Q7" s="57"/>
      <c r="R7" s="59"/>
    </row>
    <row r="8" spans="1:18" ht="19.5" customHeight="1">
      <c r="A8" s="70"/>
      <c r="B8" s="82" t="s">
        <v>333</v>
      </c>
      <c r="C8" s="57"/>
      <c r="D8" s="59"/>
      <c r="E8" s="82" t="s">
        <v>334</v>
      </c>
      <c r="F8" s="57"/>
      <c r="G8" s="57"/>
      <c r="H8" s="59"/>
      <c r="I8" s="82" t="s">
        <v>335</v>
      </c>
      <c r="J8" s="57"/>
      <c r="K8" s="57"/>
      <c r="L8" s="59"/>
      <c r="M8" s="64"/>
      <c r="N8" s="57"/>
      <c r="O8" s="57"/>
      <c r="P8" s="57"/>
      <c r="Q8" s="57"/>
      <c r="R8" s="59"/>
    </row>
    <row r="9" spans="1:18" ht="19.5" customHeight="1">
      <c r="A9" s="70"/>
      <c r="B9" s="82" t="s">
        <v>336</v>
      </c>
      <c r="C9" s="57"/>
      <c r="D9" s="59"/>
      <c r="E9" s="82" t="s">
        <v>337</v>
      </c>
      <c r="F9" s="57"/>
      <c r="G9" s="57"/>
      <c r="H9" s="59"/>
      <c r="I9" s="82" t="s">
        <v>338</v>
      </c>
      <c r="J9" s="57"/>
      <c r="K9" s="57"/>
      <c r="L9" s="59"/>
      <c r="M9" s="82" t="s">
        <v>339</v>
      </c>
      <c r="N9" s="57"/>
      <c r="O9" s="57"/>
      <c r="P9" s="57"/>
      <c r="Q9" s="57"/>
      <c r="R9" s="59"/>
    </row>
    <row r="10" spans="1:18" ht="19.5" customHeight="1">
      <c r="A10" s="70"/>
      <c r="B10" s="82" t="s">
        <v>233</v>
      </c>
      <c r="C10" s="57"/>
      <c r="D10" s="59"/>
      <c r="E10" s="82" t="s">
        <v>95</v>
      </c>
      <c r="F10" s="57"/>
      <c r="G10" s="57"/>
      <c r="H10" s="59"/>
      <c r="I10" s="82" t="s">
        <v>96</v>
      </c>
      <c r="J10" s="57"/>
      <c r="K10" s="57"/>
      <c r="L10" s="59"/>
      <c r="M10" s="64" t="s">
        <v>340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341</v>
      </c>
      <c r="C11" s="57"/>
      <c r="D11" s="59"/>
      <c r="E11" s="82" t="s">
        <v>122</v>
      </c>
      <c r="F11" s="57"/>
      <c r="G11" s="57"/>
      <c r="H11" s="59"/>
      <c r="I11" s="82" t="s">
        <v>113</v>
      </c>
      <c r="J11" s="57"/>
      <c r="K11" s="57"/>
      <c r="L11" s="59"/>
      <c r="M11" s="64"/>
      <c r="N11" s="57"/>
      <c r="O11" s="57"/>
      <c r="P11" s="57"/>
      <c r="Q11" s="57"/>
      <c r="R11" s="59"/>
    </row>
    <row r="12" spans="1:18" ht="19.5" customHeight="1">
      <c r="A12" s="70"/>
      <c r="B12" s="82" t="s">
        <v>178</v>
      </c>
      <c r="C12" s="57"/>
      <c r="D12" s="59"/>
      <c r="E12" s="82" t="s">
        <v>122</v>
      </c>
      <c r="F12" s="57"/>
      <c r="G12" s="57"/>
      <c r="H12" s="59"/>
      <c r="I12" s="64" t="s">
        <v>342</v>
      </c>
      <c r="J12" s="57"/>
      <c r="K12" s="57"/>
      <c r="L12" s="59"/>
      <c r="M12" s="64"/>
      <c r="N12" s="57"/>
      <c r="O12" s="57"/>
      <c r="P12" s="57"/>
      <c r="Q12" s="57"/>
      <c r="R12" s="59"/>
    </row>
    <row r="13" spans="1:18" ht="19.5" customHeight="1">
      <c r="A13" s="71"/>
      <c r="B13" s="64"/>
      <c r="C13" s="57"/>
      <c r="D13" s="59"/>
      <c r="E13" s="64"/>
      <c r="F13" s="57"/>
      <c r="G13" s="57"/>
      <c r="H13" s="59"/>
      <c r="I13" s="64"/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85" t="s">
        <v>343</v>
      </c>
      <c r="B14" s="82" t="s">
        <v>344</v>
      </c>
      <c r="C14" s="57"/>
      <c r="D14" s="59"/>
      <c r="E14" s="64" t="s">
        <v>345</v>
      </c>
      <c r="F14" s="57"/>
      <c r="G14" s="57"/>
      <c r="H14" s="59"/>
      <c r="I14" s="82" t="s">
        <v>96</v>
      </c>
      <c r="J14" s="57"/>
      <c r="K14" s="57"/>
      <c r="L14" s="59"/>
      <c r="M14" s="82" t="s">
        <v>346</v>
      </c>
      <c r="N14" s="57"/>
      <c r="O14" s="57"/>
      <c r="P14" s="57"/>
      <c r="Q14" s="57"/>
      <c r="R14" s="59"/>
    </row>
    <row r="15" spans="1:18" ht="19.5" customHeight="1">
      <c r="A15" s="70"/>
      <c r="B15" s="82" t="s">
        <v>187</v>
      </c>
      <c r="C15" s="57"/>
      <c r="D15" s="59"/>
      <c r="E15" s="82" t="s">
        <v>347</v>
      </c>
      <c r="F15" s="57"/>
      <c r="G15" s="57"/>
      <c r="H15" s="59"/>
      <c r="I15" s="82" t="s">
        <v>348</v>
      </c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 t="s">
        <v>349</v>
      </c>
      <c r="C16" s="57"/>
      <c r="D16" s="59"/>
      <c r="E16" s="82" t="s">
        <v>350</v>
      </c>
      <c r="F16" s="57"/>
      <c r="G16" s="57"/>
      <c r="H16" s="59"/>
      <c r="I16" s="82" t="s">
        <v>188</v>
      </c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0"/>
      <c r="B17" s="82" t="s">
        <v>351</v>
      </c>
      <c r="C17" s="57"/>
      <c r="D17" s="59"/>
      <c r="E17" s="64" t="s">
        <v>352</v>
      </c>
      <c r="F17" s="57"/>
      <c r="G17" s="57"/>
      <c r="H17" s="59"/>
      <c r="I17" s="64" t="s">
        <v>353</v>
      </c>
      <c r="J17" s="57"/>
      <c r="K17" s="57"/>
      <c r="L17" s="59"/>
      <c r="M17" s="64" t="s">
        <v>354</v>
      </c>
      <c r="N17" s="57"/>
      <c r="O17" s="57"/>
      <c r="P17" s="57"/>
      <c r="Q17" s="57"/>
      <c r="R17" s="59"/>
    </row>
    <row r="18" spans="1:18" ht="19.5" customHeight="1">
      <c r="A18" s="70"/>
      <c r="B18" s="82" t="s">
        <v>91</v>
      </c>
      <c r="C18" s="57"/>
      <c r="D18" s="59"/>
      <c r="E18" s="82" t="s">
        <v>355</v>
      </c>
      <c r="F18" s="57"/>
      <c r="G18" s="57"/>
      <c r="H18" s="59"/>
      <c r="I18" s="82" t="s">
        <v>291</v>
      </c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2" t="s">
        <v>356</v>
      </c>
      <c r="C19" s="57"/>
      <c r="D19" s="59"/>
      <c r="E19" s="82" t="s">
        <v>99</v>
      </c>
      <c r="F19" s="57"/>
      <c r="G19" s="57"/>
      <c r="H19" s="59"/>
      <c r="I19" s="82" t="s">
        <v>100</v>
      </c>
      <c r="J19" s="57"/>
      <c r="K19" s="57"/>
      <c r="L19" s="59"/>
      <c r="M19" s="64" t="s">
        <v>357</v>
      </c>
      <c r="N19" s="57"/>
      <c r="O19" s="57"/>
      <c r="P19" s="57"/>
      <c r="Q19" s="57"/>
      <c r="R19" s="59"/>
    </row>
    <row r="20" spans="1:18" ht="19.5" customHeight="1">
      <c r="A20" s="70"/>
      <c r="B20" s="82" t="s">
        <v>341</v>
      </c>
      <c r="C20" s="57"/>
      <c r="D20" s="59"/>
      <c r="E20" s="82" t="s">
        <v>122</v>
      </c>
      <c r="F20" s="57"/>
      <c r="G20" s="57"/>
      <c r="H20" s="59"/>
      <c r="I20" s="82" t="s">
        <v>113</v>
      </c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 t="s">
        <v>148</v>
      </c>
      <c r="C21" s="57"/>
      <c r="D21" s="59"/>
      <c r="E21" s="82" t="s">
        <v>99</v>
      </c>
      <c r="F21" s="57"/>
      <c r="G21" s="57"/>
      <c r="H21" s="59"/>
      <c r="I21" s="82" t="s">
        <v>100</v>
      </c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 t="s">
        <v>178</v>
      </c>
      <c r="C22" s="57"/>
      <c r="D22" s="59"/>
      <c r="E22" s="82" t="s">
        <v>122</v>
      </c>
      <c r="F22" s="57"/>
      <c r="G22" s="57"/>
      <c r="H22" s="59"/>
      <c r="I22" s="64" t="s">
        <v>358</v>
      </c>
      <c r="J22" s="57"/>
      <c r="K22" s="57"/>
      <c r="L22" s="59"/>
      <c r="M22" s="67"/>
      <c r="N22" s="57"/>
      <c r="O22" s="57"/>
      <c r="P22" s="57"/>
      <c r="Q22" s="57"/>
      <c r="R22" s="59"/>
    </row>
    <row r="23" spans="1:18" ht="19.5" customHeight="1">
      <c r="A23" s="71"/>
      <c r="B23" s="67"/>
      <c r="C23" s="57"/>
      <c r="D23" s="59"/>
      <c r="E23" s="67"/>
      <c r="F23" s="57"/>
      <c r="G23" s="57"/>
      <c r="H23" s="59"/>
      <c r="I23" s="67"/>
      <c r="J23" s="57"/>
      <c r="K23" s="57"/>
      <c r="L23" s="59"/>
      <c r="M23" s="67"/>
      <c r="N23" s="57"/>
      <c r="O23" s="57"/>
      <c r="P23" s="57"/>
      <c r="Q23" s="57"/>
      <c r="R23" s="59"/>
    </row>
    <row r="24" spans="1:18" ht="19.5" customHeight="1">
      <c r="A24" s="89"/>
      <c r="B24" s="67"/>
      <c r="C24" s="57"/>
      <c r="D24" s="59"/>
      <c r="E24" s="67"/>
      <c r="F24" s="57"/>
      <c r="G24" s="57"/>
      <c r="H24" s="59"/>
      <c r="I24" s="67"/>
      <c r="J24" s="57"/>
      <c r="K24" s="57"/>
      <c r="L24" s="59"/>
      <c r="M24" s="67"/>
      <c r="N24" s="57"/>
      <c r="O24" s="57"/>
      <c r="P24" s="57"/>
      <c r="Q24" s="57"/>
      <c r="R24" s="59"/>
    </row>
    <row r="25" spans="1:18" ht="19.5" customHeight="1">
      <c r="A25" s="70"/>
      <c r="B25" s="67"/>
      <c r="C25" s="57"/>
      <c r="D25" s="59"/>
      <c r="E25" s="67"/>
      <c r="F25" s="57"/>
      <c r="G25" s="57"/>
      <c r="H25" s="59"/>
      <c r="I25" s="67"/>
      <c r="J25" s="57"/>
      <c r="K25" s="57"/>
      <c r="L25" s="59"/>
      <c r="M25" s="67"/>
      <c r="N25" s="57"/>
      <c r="O25" s="57"/>
      <c r="P25" s="57"/>
      <c r="Q25" s="57"/>
      <c r="R25" s="59"/>
    </row>
    <row r="26" spans="1:18" ht="19.5" customHeight="1">
      <c r="A26" s="70"/>
      <c r="B26" s="67"/>
      <c r="C26" s="57"/>
      <c r="D26" s="59"/>
      <c r="E26" s="67"/>
      <c r="F26" s="57"/>
      <c r="G26" s="57"/>
      <c r="H26" s="59"/>
      <c r="I26" s="67"/>
      <c r="J26" s="57"/>
      <c r="K26" s="57"/>
      <c r="L26" s="59"/>
      <c r="M26" s="67"/>
      <c r="N26" s="57"/>
      <c r="O26" s="57"/>
      <c r="P26" s="57"/>
      <c r="Q26" s="57"/>
      <c r="R26" s="59"/>
    </row>
    <row r="27" spans="1:18" ht="19.5" customHeight="1">
      <c r="A27" s="70"/>
      <c r="B27" s="67"/>
      <c r="C27" s="57"/>
      <c r="D27" s="59"/>
      <c r="E27" s="67"/>
      <c r="F27" s="57"/>
      <c r="G27" s="57"/>
      <c r="H27" s="59"/>
      <c r="I27" s="67"/>
      <c r="J27" s="57"/>
      <c r="K27" s="57"/>
      <c r="L27" s="59"/>
      <c r="M27" s="67"/>
      <c r="N27" s="57"/>
      <c r="O27" s="57"/>
      <c r="P27" s="57"/>
      <c r="Q27" s="57"/>
      <c r="R27" s="59"/>
    </row>
    <row r="28" spans="1:18" ht="19.5" customHeight="1">
      <c r="A28" s="71"/>
      <c r="B28" s="67"/>
      <c r="C28" s="57"/>
      <c r="D28" s="59"/>
      <c r="E28" s="67"/>
      <c r="F28" s="57"/>
      <c r="G28" s="57"/>
      <c r="H28" s="59"/>
      <c r="I28" s="67"/>
      <c r="J28" s="57"/>
      <c r="K28" s="57"/>
      <c r="L28" s="59"/>
      <c r="M28" s="67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I1:J1"/>
    <mergeCell ref="E3:H3"/>
    <mergeCell ref="I3:L3"/>
    <mergeCell ref="M3:R3"/>
    <mergeCell ref="A4:A13"/>
    <mergeCell ref="M4:R4"/>
    <mergeCell ref="M5:R5"/>
    <mergeCell ref="B16:D16"/>
    <mergeCell ref="E16:H16"/>
    <mergeCell ref="I16:L16"/>
    <mergeCell ref="M16:R16"/>
    <mergeCell ref="M6:R6"/>
    <mergeCell ref="B7:D7"/>
    <mergeCell ref="E7:H7"/>
    <mergeCell ref="I7:L7"/>
    <mergeCell ref="M7:R7"/>
    <mergeCell ref="I12:L12"/>
    <mergeCell ref="M12:R12"/>
    <mergeCell ref="I13:L13"/>
    <mergeCell ref="M13:R13"/>
    <mergeCell ref="P32:R34"/>
    <mergeCell ref="P35:R35"/>
    <mergeCell ref="P36:R36"/>
    <mergeCell ref="P37:R37"/>
    <mergeCell ref="P38:R38"/>
    <mergeCell ref="P39:R39"/>
    <mergeCell ref="P40:R40"/>
    <mergeCell ref="I24:L24"/>
    <mergeCell ref="M24:R24"/>
    <mergeCell ref="I25:L25"/>
    <mergeCell ref="M25:R25"/>
    <mergeCell ref="I26:L26"/>
    <mergeCell ref="M26:R26"/>
    <mergeCell ref="M27:R27"/>
    <mergeCell ref="I21:L21"/>
    <mergeCell ref="M21:R21"/>
    <mergeCell ref="I22:L22"/>
    <mergeCell ref="M22:R22"/>
    <mergeCell ref="I23:L23"/>
    <mergeCell ref="M23:R23"/>
    <mergeCell ref="I27:L27"/>
    <mergeCell ref="I28:L28"/>
    <mergeCell ref="M28:R28"/>
    <mergeCell ref="A33:B34"/>
    <mergeCell ref="A35:B35"/>
    <mergeCell ref="A36:B36"/>
    <mergeCell ref="A37:B37"/>
    <mergeCell ref="A38:B38"/>
    <mergeCell ref="A39:B39"/>
    <mergeCell ref="A40:B40"/>
    <mergeCell ref="A24:A28"/>
    <mergeCell ref="B24:D24"/>
    <mergeCell ref="B25:D25"/>
    <mergeCell ref="B26:D26"/>
    <mergeCell ref="B27:D27"/>
    <mergeCell ref="B28:D28"/>
    <mergeCell ref="A32:B32"/>
    <mergeCell ref="E27:H27"/>
    <mergeCell ref="E28:H28"/>
    <mergeCell ref="B13:D13"/>
    <mergeCell ref="E13:H13"/>
    <mergeCell ref="A14:A23"/>
    <mergeCell ref="B14:D14"/>
    <mergeCell ref="E14:H14"/>
    <mergeCell ref="B15:D15"/>
    <mergeCell ref="E15:H15"/>
    <mergeCell ref="B17:D17"/>
    <mergeCell ref="E17:H17"/>
    <mergeCell ref="B18:D18"/>
    <mergeCell ref="E18:H18"/>
    <mergeCell ref="B21:D21"/>
    <mergeCell ref="E21:H21"/>
    <mergeCell ref="B22:D22"/>
    <mergeCell ref="E22:H22"/>
    <mergeCell ref="B23:D23"/>
    <mergeCell ref="E23:H23"/>
    <mergeCell ref="E24:H24"/>
    <mergeCell ref="E25:H25"/>
    <mergeCell ref="E26:H26"/>
    <mergeCell ref="B11:D11"/>
    <mergeCell ref="E11:H11"/>
    <mergeCell ref="I11:L11"/>
    <mergeCell ref="M11:R11"/>
    <mergeCell ref="B12:D12"/>
    <mergeCell ref="E12:H12"/>
    <mergeCell ref="B19:D19"/>
    <mergeCell ref="E19:H19"/>
    <mergeCell ref="B20:D20"/>
    <mergeCell ref="E20:H20"/>
    <mergeCell ref="I20:L20"/>
    <mergeCell ref="I14:L14"/>
    <mergeCell ref="M14:R14"/>
    <mergeCell ref="I15:L15"/>
    <mergeCell ref="M15:R15"/>
    <mergeCell ref="I17:L17"/>
    <mergeCell ref="M17:R17"/>
    <mergeCell ref="I18:L18"/>
    <mergeCell ref="M18:R18"/>
    <mergeCell ref="I19:L19"/>
    <mergeCell ref="M19:R19"/>
    <mergeCell ref="M20:R20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11</v>
      </c>
      <c r="H1" s="34" t="s">
        <v>53</v>
      </c>
      <c r="I1" s="81" t="s">
        <v>359</v>
      </c>
      <c r="J1" s="55"/>
      <c r="K1" s="50" t="s">
        <v>77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360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361</v>
      </c>
      <c r="B4" s="82" t="s">
        <v>362</v>
      </c>
      <c r="C4" s="57"/>
      <c r="D4" s="59"/>
      <c r="E4" s="64" t="s">
        <v>363</v>
      </c>
      <c r="F4" s="57"/>
      <c r="G4" s="57"/>
      <c r="H4" s="59"/>
      <c r="I4" s="64" t="s">
        <v>364</v>
      </c>
      <c r="J4" s="57"/>
      <c r="K4" s="57"/>
      <c r="L4" s="59"/>
      <c r="M4" s="82" t="s">
        <v>365</v>
      </c>
      <c r="N4" s="57"/>
      <c r="O4" s="57"/>
      <c r="P4" s="57"/>
      <c r="Q4" s="57"/>
      <c r="R4" s="59"/>
    </row>
    <row r="5" spans="1:18" ht="19.5" customHeight="1">
      <c r="A5" s="70"/>
      <c r="B5" s="82" t="s">
        <v>366</v>
      </c>
      <c r="C5" s="57"/>
      <c r="D5" s="59"/>
      <c r="E5" s="84"/>
      <c r="F5" s="57"/>
      <c r="G5" s="57"/>
      <c r="H5" s="59"/>
      <c r="I5" s="82"/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367</v>
      </c>
      <c r="C6" s="57"/>
      <c r="D6" s="59"/>
      <c r="E6" s="82" t="s">
        <v>99</v>
      </c>
      <c r="F6" s="57"/>
      <c r="G6" s="57"/>
      <c r="H6" s="59"/>
      <c r="I6" s="82" t="s">
        <v>100</v>
      </c>
      <c r="J6" s="57"/>
      <c r="K6" s="57"/>
      <c r="L6" s="59"/>
      <c r="M6" s="82" t="s">
        <v>314</v>
      </c>
      <c r="N6" s="57"/>
      <c r="O6" s="57"/>
      <c r="P6" s="57"/>
      <c r="Q6" s="57"/>
      <c r="R6" s="59"/>
    </row>
    <row r="7" spans="1:18" ht="19.5" customHeight="1">
      <c r="A7" s="70"/>
      <c r="B7" s="82" t="s">
        <v>162</v>
      </c>
      <c r="C7" s="57"/>
      <c r="D7" s="59"/>
      <c r="E7" s="82" t="s">
        <v>99</v>
      </c>
      <c r="F7" s="57"/>
      <c r="G7" s="57"/>
      <c r="H7" s="59"/>
      <c r="I7" s="82" t="s">
        <v>100</v>
      </c>
      <c r="J7" s="57"/>
      <c r="K7" s="57"/>
      <c r="L7" s="59"/>
      <c r="M7" s="82" t="s">
        <v>163</v>
      </c>
      <c r="N7" s="57"/>
      <c r="O7" s="57"/>
      <c r="P7" s="57"/>
      <c r="Q7" s="57"/>
      <c r="R7" s="59"/>
    </row>
    <row r="8" spans="1:18" ht="19.5" customHeight="1">
      <c r="A8" s="70"/>
      <c r="B8" s="90" t="s">
        <v>368</v>
      </c>
      <c r="C8" s="57"/>
      <c r="D8" s="59"/>
      <c r="E8" s="82" t="s">
        <v>369</v>
      </c>
      <c r="F8" s="57"/>
      <c r="G8" s="57"/>
      <c r="H8" s="59"/>
      <c r="I8" s="82" t="s">
        <v>370</v>
      </c>
      <c r="J8" s="57"/>
      <c r="K8" s="57"/>
      <c r="L8" s="59"/>
      <c r="M8" s="64" t="s">
        <v>371</v>
      </c>
      <c r="N8" s="57"/>
      <c r="O8" s="57"/>
      <c r="P8" s="57"/>
      <c r="Q8" s="57"/>
      <c r="R8" s="59"/>
    </row>
    <row r="9" spans="1:18" ht="19.5" customHeight="1">
      <c r="A9" s="70"/>
      <c r="B9" s="82" t="s">
        <v>372</v>
      </c>
      <c r="C9" s="57"/>
      <c r="D9" s="59"/>
      <c r="E9" s="82" t="s">
        <v>373</v>
      </c>
      <c r="F9" s="57"/>
      <c r="G9" s="57"/>
      <c r="H9" s="59"/>
      <c r="I9" s="82" t="s">
        <v>374</v>
      </c>
      <c r="J9" s="57"/>
      <c r="K9" s="57"/>
      <c r="L9" s="59"/>
      <c r="M9" s="82"/>
      <c r="N9" s="57"/>
      <c r="O9" s="57"/>
      <c r="P9" s="57"/>
      <c r="Q9" s="57"/>
      <c r="R9" s="59"/>
    </row>
    <row r="10" spans="1:18" ht="19.5" customHeight="1">
      <c r="A10" s="70"/>
      <c r="B10" s="82" t="s">
        <v>178</v>
      </c>
      <c r="C10" s="57"/>
      <c r="D10" s="59"/>
      <c r="E10" s="82" t="s">
        <v>122</v>
      </c>
      <c r="F10" s="57"/>
      <c r="G10" s="57"/>
      <c r="H10" s="59"/>
      <c r="I10" s="64" t="s">
        <v>375</v>
      </c>
      <c r="J10" s="57"/>
      <c r="K10" s="57"/>
      <c r="L10" s="59"/>
      <c r="M10" s="82" t="s">
        <v>196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376</v>
      </c>
      <c r="C11" s="57"/>
      <c r="D11" s="59"/>
      <c r="E11" s="82" t="s">
        <v>377</v>
      </c>
      <c r="F11" s="57"/>
      <c r="G11" s="57"/>
      <c r="H11" s="59"/>
      <c r="I11" s="82" t="s">
        <v>378</v>
      </c>
      <c r="J11" s="57"/>
      <c r="K11" s="57"/>
      <c r="L11" s="59"/>
      <c r="M11" s="64"/>
      <c r="N11" s="57"/>
      <c r="O11" s="57"/>
      <c r="P11" s="57"/>
      <c r="Q11" s="57"/>
      <c r="R11" s="59"/>
    </row>
    <row r="12" spans="1:18" ht="19.5" customHeight="1">
      <c r="A12" s="70"/>
      <c r="B12" s="82" t="s">
        <v>379</v>
      </c>
      <c r="C12" s="57"/>
      <c r="D12" s="59"/>
      <c r="E12" s="82" t="s">
        <v>380</v>
      </c>
      <c r="F12" s="57"/>
      <c r="G12" s="57"/>
      <c r="H12" s="59"/>
      <c r="I12" s="82" t="s">
        <v>381</v>
      </c>
      <c r="J12" s="57"/>
      <c r="K12" s="57"/>
      <c r="L12" s="59"/>
      <c r="M12" s="64" t="s">
        <v>382</v>
      </c>
      <c r="N12" s="57"/>
      <c r="O12" s="57"/>
      <c r="P12" s="57"/>
      <c r="Q12" s="57"/>
      <c r="R12" s="59"/>
    </row>
    <row r="13" spans="1:18" ht="19.5" customHeight="1">
      <c r="A13" s="70"/>
      <c r="B13" s="82" t="s">
        <v>233</v>
      </c>
      <c r="C13" s="57"/>
      <c r="D13" s="59"/>
      <c r="E13" s="84" t="s">
        <v>123</v>
      </c>
      <c r="F13" s="57"/>
      <c r="G13" s="57"/>
      <c r="H13" s="59"/>
      <c r="I13" s="82" t="s">
        <v>383</v>
      </c>
      <c r="J13" s="57"/>
      <c r="K13" s="57"/>
      <c r="L13" s="59"/>
      <c r="M13" s="82"/>
      <c r="N13" s="57"/>
      <c r="O13" s="57"/>
      <c r="P13" s="57"/>
      <c r="Q13" s="57"/>
      <c r="R13" s="59"/>
    </row>
    <row r="14" spans="1:18" ht="19.5" customHeight="1">
      <c r="A14" s="70"/>
      <c r="B14" s="82" t="s">
        <v>384</v>
      </c>
      <c r="C14" s="57"/>
      <c r="D14" s="59"/>
      <c r="E14" s="82" t="s">
        <v>122</v>
      </c>
      <c r="F14" s="57"/>
      <c r="G14" s="57"/>
      <c r="H14" s="59"/>
      <c r="I14" s="82" t="s">
        <v>157</v>
      </c>
      <c r="J14" s="57"/>
      <c r="K14" s="57"/>
      <c r="L14" s="59"/>
      <c r="M14" s="82" t="s">
        <v>385</v>
      </c>
      <c r="N14" s="57"/>
      <c r="O14" s="57"/>
      <c r="P14" s="57"/>
      <c r="Q14" s="57"/>
      <c r="R14" s="59"/>
    </row>
    <row r="15" spans="1:18" ht="19.5" customHeight="1">
      <c r="A15" s="70"/>
      <c r="B15" s="82" t="s">
        <v>164</v>
      </c>
      <c r="C15" s="57"/>
      <c r="D15" s="59"/>
      <c r="E15" s="84" t="s">
        <v>386</v>
      </c>
      <c r="F15" s="57"/>
      <c r="G15" s="57"/>
      <c r="H15" s="59"/>
      <c r="I15" s="82" t="s">
        <v>387</v>
      </c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1"/>
      <c r="B16" s="88" t="s">
        <v>388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9"/>
    </row>
    <row r="17" spans="1:18" ht="19.5" customHeight="1">
      <c r="A17" s="85" t="s">
        <v>389</v>
      </c>
      <c r="B17" s="82" t="s">
        <v>390</v>
      </c>
      <c r="C17" s="57"/>
      <c r="D17" s="59"/>
      <c r="E17" s="64" t="s">
        <v>391</v>
      </c>
      <c r="F17" s="57"/>
      <c r="G17" s="57"/>
      <c r="H17" s="59"/>
      <c r="I17" s="64" t="s">
        <v>392</v>
      </c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0"/>
      <c r="B18" s="82" t="s">
        <v>85</v>
      </c>
      <c r="C18" s="57"/>
      <c r="D18" s="59"/>
      <c r="E18" s="84" t="s">
        <v>350</v>
      </c>
      <c r="F18" s="57"/>
      <c r="G18" s="57"/>
      <c r="H18" s="59"/>
      <c r="I18" s="82" t="s">
        <v>185</v>
      </c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2" t="s">
        <v>393</v>
      </c>
      <c r="C19" s="57"/>
      <c r="D19" s="59"/>
      <c r="E19" s="82" t="s">
        <v>142</v>
      </c>
      <c r="F19" s="57"/>
      <c r="G19" s="57"/>
      <c r="H19" s="59"/>
      <c r="I19" s="82" t="s">
        <v>143</v>
      </c>
      <c r="J19" s="57"/>
      <c r="K19" s="57"/>
      <c r="L19" s="59"/>
      <c r="M19" s="64"/>
      <c r="N19" s="57"/>
      <c r="O19" s="57"/>
      <c r="P19" s="57"/>
      <c r="Q19" s="57"/>
      <c r="R19" s="59"/>
    </row>
    <row r="20" spans="1:18" ht="19.5" customHeight="1">
      <c r="A20" s="70"/>
      <c r="B20" s="82" t="s">
        <v>225</v>
      </c>
      <c r="C20" s="57"/>
      <c r="D20" s="59"/>
      <c r="E20" s="82" t="s">
        <v>281</v>
      </c>
      <c r="F20" s="57"/>
      <c r="G20" s="57"/>
      <c r="H20" s="59"/>
      <c r="I20" s="82" t="s">
        <v>282</v>
      </c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 t="s">
        <v>91</v>
      </c>
      <c r="C21" s="57"/>
      <c r="D21" s="59"/>
      <c r="E21" s="82" t="s">
        <v>394</v>
      </c>
      <c r="F21" s="57"/>
      <c r="G21" s="57"/>
      <c r="H21" s="59"/>
      <c r="I21" s="82" t="s">
        <v>395</v>
      </c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 t="s">
        <v>396</v>
      </c>
      <c r="C22" s="57"/>
      <c r="D22" s="59"/>
      <c r="E22" s="82" t="s">
        <v>397</v>
      </c>
      <c r="F22" s="57"/>
      <c r="G22" s="57"/>
      <c r="H22" s="59"/>
      <c r="I22" s="64" t="s">
        <v>398</v>
      </c>
      <c r="J22" s="57"/>
      <c r="K22" s="57"/>
      <c r="L22" s="59"/>
      <c r="M22" s="82" t="s">
        <v>399</v>
      </c>
      <c r="N22" s="57"/>
      <c r="O22" s="57"/>
      <c r="P22" s="57"/>
      <c r="Q22" s="57"/>
      <c r="R22" s="59"/>
    </row>
    <row r="23" spans="1:18" ht="19.5" customHeight="1">
      <c r="A23" s="70"/>
      <c r="B23" s="82" t="s">
        <v>341</v>
      </c>
      <c r="C23" s="57"/>
      <c r="D23" s="59"/>
      <c r="E23" s="82" t="s">
        <v>122</v>
      </c>
      <c r="F23" s="57"/>
      <c r="G23" s="57"/>
      <c r="H23" s="59"/>
      <c r="I23" s="82" t="s">
        <v>157</v>
      </c>
      <c r="J23" s="57"/>
      <c r="K23" s="57"/>
      <c r="L23" s="59"/>
      <c r="M23" s="82" t="s">
        <v>385</v>
      </c>
      <c r="N23" s="57"/>
      <c r="O23" s="57"/>
      <c r="P23" s="57"/>
      <c r="Q23" s="57"/>
      <c r="R23" s="59"/>
    </row>
    <row r="24" spans="1:18" ht="19.5" customHeight="1">
      <c r="A24" s="71"/>
      <c r="B24" s="64"/>
      <c r="C24" s="57"/>
      <c r="D24" s="59"/>
      <c r="E24" s="64"/>
      <c r="F24" s="57"/>
      <c r="G24" s="57"/>
      <c r="H24" s="59"/>
      <c r="I24" s="64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87" t="s">
        <v>400</v>
      </c>
      <c r="B25" s="82" t="s">
        <v>401</v>
      </c>
      <c r="C25" s="57"/>
      <c r="D25" s="59"/>
      <c r="E25" s="82" t="s">
        <v>122</v>
      </c>
      <c r="F25" s="57"/>
      <c r="G25" s="57"/>
      <c r="H25" s="59"/>
      <c r="I25" s="64" t="s">
        <v>402</v>
      </c>
      <c r="J25" s="57"/>
      <c r="K25" s="57"/>
      <c r="L25" s="59"/>
      <c r="M25" s="82" t="s">
        <v>403</v>
      </c>
      <c r="N25" s="57"/>
      <c r="O25" s="57"/>
      <c r="P25" s="57"/>
      <c r="Q25" s="57"/>
      <c r="R25" s="59"/>
    </row>
    <row r="26" spans="1:18" ht="19.5" customHeight="1">
      <c r="A26" s="70"/>
      <c r="B26" s="82" t="s">
        <v>404</v>
      </c>
      <c r="C26" s="57"/>
      <c r="D26" s="59"/>
      <c r="E26" s="64" t="s">
        <v>405</v>
      </c>
      <c r="F26" s="57"/>
      <c r="G26" s="57"/>
      <c r="H26" s="59"/>
      <c r="I26" s="64" t="s">
        <v>406</v>
      </c>
      <c r="J26" s="57"/>
      <c r="K26" s="57"/>
      <c r="L26" s="59"/>
      <c r="M26" s="82" t="s">
        <v>407</v>
      </c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0">
    <mergeCell ref="A4:A16"/>
    <mergeCell ref="A17:A24"/>
    <mergeCell ref="A25:A28"/>
    <mergeCell ref="A32:B32"/>
    <mergeCell ref="A33:B34"/>
    <mergeCell ref="A35:B35"/>
    <mergeCell ref="A36:B36"/>
    <mergeCell ref="E19:H19"/>
    <mergeCell ref="I19:L19"/>
    <mergeCell ref="M19:R19"/>
    <mergeCell ref="B20:D20"/>
    <mergeCell ref="E20:H20"/>
    <mergeCell ref="A37:B37"/>
    <mergeCell ref="A38:B38"/>
    <mergeCell ref="A39:B39"/>
    <mergeCell ref="A40:B40"/>
    <mergeCell ref="M6:R6"/>
    <mergeCell ref="B7:D7"/>
    <mergeCell ref="E7:H7"/>
    <mergeCell ref="I7:L7"/>
    <mergeCell ref="M7:R7"/>
    <mergeCell ref="I1:J1"/>
    <mergeCell ref="E3:H3"/>
    <mergeCell ref="I3:L3"/>
    <mergeCell ref="M3:R3"/>
    <mergeCell ref="M4:R4"/>
    <mergeCell ref="M5:R5"/>
    <mergeCell ref="B28:D28"/>
    <mergeCell ref="M28:R28"/>
    <mergeCell ref="P39:R39"/>
    <mergeCell ref="P40:R40"/>
    <mergeCell ref="E28:H28"/>
    <mergeCell ref="I28:L28"/>
    <mergeCell ref="P32:R34"/>
    <mergeCell ref="P35:R35"/>
    <mergeCell ref="P36:R36"/>
    <mergeCell ref="P37:R37"/>
    <mergeCell ref="P38:R38"/>
    <mergeCell ref="B25:D25"/>
    <mergeCell ref="E25:H25"/>
    <mergeCell ref="I25:L25"/>
    <mergeCell ref="M25:R25"/>
    <mergeCell ref="B26:D26"/>
    <mergeCell ref="M26:R26"/>
    <mergeCell ref="E26:H26"/>
    <mergeCell ref="I26:L26"/>
    <mergeCell ref="B27:D27"/>
    <mergeCell ref="E27:H27"/>
    <mergeCell ref="I27:L27"/>
    <mergeCell ref="M27:R27"/>
    <mergeCell ref="E22:H22"/>
    <mergeCell ref="I22:L22"/>
    <mergeCell ref="M22:R22"/>
    <mergeCell ref="B22:D22"/>
    <mergeCell ref="B23:D23"/>
    <mergeCell ref="E23:H23"/>
    <mergeCell ref="I23:L23"/>
    <mergeCell ref="M23:R23"/>
    <mergeCell ref="B24:D24"/>
    <mergeCell ref="E24:H24"/>
    <mergeCell ref="I24:L24"/>
    <mergeCell ref="M24:R24"/>
    <mergeCell ref="B14:D14"/>
    <mergeCell ref="E14:H14"/>
    <mergeCell ref="I14:L14"/>
    <mergeCell ref="M14:R14"/>
    <mergeCell ref="B15:D15"/>
    <mergeCell ref="E15:H15"/>
    <mergeCell ref="I15:L15"/>
    <mergeCell ref="M15:R15"/>
    <mergeCell ref="B21:D21"/>
    <mergeCell ref="E21:H21"/>
    <mergeCell ref="I21:L21"/>
    <mergeCell ref="M21:R21"/>
    <mergeCell ref="B16:R16"/>
    <mergeCell ref="B17:D17"/>
    <mergeCell ref="E17:H17"/>
    <mergeCell ref="I17:L17"/>
    <mergeCell ref="M17:R17"/>
    <mergeCell ref="E18:H18"/>
    <mergeCell ref="I18:L18"/>
    <mergeCell ref="M18:R18"/>
    <mergeCell ref="I20:L20"/>
    <mergeCell ref="M20:R20"/>
    <mergeCell ref="B18:D18"/>
    <mergeCell ref="B19:D19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12</v>
      </c>
      <c r="H1" s="34" t="s">
        <v>53</v>
      </c>
      <c r="I1" s="81" t="s">
        <v>408</v>
      </c>
      <c r="J1" s="55"/>
      <c r="K1" s="50" t="s">
        <v>128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409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410</v>
      </c>
      <c r="B4" s="82" t="s">
        <v>411</v>
      </c>
      <c r="C4" s="57"/>
      <c r="D4" s="59"/>
      <c r="E4" s="82" t="s">
        <v>307</v>
      </c>
      <c r="F4" s="57"/>
      <c r="G4" s="57"/>
      <c r="H4" s="59"/>
      <c r="I4" s="82" t="s">
        <v>308</v>
      </c>
      <c r="J4" s="57"/>
      <c r="K4" s="57"/>
      <c r="L4" s="59"/>
      <c r="M4" s="82"/>
      <c r="N4" s="57"/>
      <c r="O4" s="57"/>
      <c r="P4" s="57"/>
      <c r="Q4" s="57"/>
      <c r="R4" s="59"/>
    </row>
    <row r="5" spans="1:18" ht="19.5" customHeight="1">
      <c r="A5" s="70"/>
      <c r="B5" s="82" t="s">
        <v>187</v>
      </c>
      <c r="C5" s="57"/>
      <c r="D5" s="59"/>
      <c r="E5" s="84" t="s">
        <v>188</v>
      </c>
      <c r="F5" s="57"/>
      <c r="G5" s="57"/>
      <c r="H5" s="59"/>
      <c r="I5" s="82" t="s">
        <v>189</v>
      </c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247</v>
      </c>
      <c r="C6" s="57"/>
      <c r="D6" s="59"/>
      <c r="E6" s="82" t="s">
        <v>412</v>
      </c>
      <c r="F6" s="57"/>
      <c r="G6" s="57"/>
      <c r="H6" s="59"/>
      <c r="I6" s="82" t="s">
        <v>413</v>
      </c>
      <c r="J6" s="57"/>
      <c r="K6" s="57"/>
      <c r="L6" s="59"/>
      <c r="M6" s="82"/>
      <c r="N6" s="57"/>
      <c r="O6" s="57"/>
      <c r="P6" s="57"/>
      <c r="Q6" s="57"/>
      <c r="R6" s="59"/>
    </row>
    <row r="7" spans="1:18" ht="19.5" customHeight="1">
      <c r="A7" s="70"/>
      <c r="B7" s="82" t="s">
        <v>414</v>
      </c>
      <c r="C7" s="57"/>
      <c r="D7" s="59"/>
      <c r="E7" s="84" t="s">
        <v>95</v>
      </c>
      <c r="F7" s="57"/>
      <c r="G7" s="57"/>
      <c r="H7" s="59"/>
      <c r="I7" s="82" t="s">
        <v>96</v>
      </c>
      <c r="J7" s="57"/>
      <c r="K7" s="57"/>
      <c r="L7" s="59"/>
      <c r="M7" s="82" t="s">
        <v>309</v>
      </c>
      <c r="N7" s="57"/>
      <c r="O7" s="57"/>
      <c r="P7" s="57"/>
      <c r="Q7" s="57"/>
      <c r="R7" s="59"/>
    </row>
    <row r="8" spans="1:18" ht="19.5" customHeight="1">
      <c r="A8" s="70"/>
      <c r="B8" s="82" t="s">
        <v>415</v>
      </c>
      <c r="C8" s="57"/>
      <c r="D8" s="59"/>
      <c r="E8" s="84" t="s">
        <v>416</v>
      </c>
      <c r="F8" s="57"/>
      <c r="G8" s="57"/>
      <c r="H8" s="59"/>
      <c r="I8" s="82" t="s">
        <v>229</v>
      </c>
      <c r="J8" s="57"/>
      <c r="K8" s="57"/>
      <c r="L8" s="59"/>
      <c r="M8" s="82"/>
      <c r="N8" s="57"/>
      <c r="O8" s="57"/>
      <c r="P8" s="57"/>
      <c r="Q8" s="57"/>
      <c r="R8" s="59"/>
    </row>
    <row r="9" spans="1:18" ht="19.5" customHeight="1">
      <c r="A9" s="70"/>
      <c r="B9" s="82" t="s">
        <v>315</v>
      </c>
      <c r="C9" s="57"/>
      <c r="D9" s="59"/>
      <c r="E9" s="82" t="s">
        <v>113</v>
      </c>
      <c r="F9" s="57"/>
      <c r="G9" s="57"/>
      <c r="H9" s="59"/>
      <c r="I9" s="82" t="s">
        <v>113</v>
      </c>
      <c r="J9" s="57"/>
      <c r="K9" s="57"/>
      <c r="L9" s="59"/>
      <c r="M9" s="82" t="s">
        <v>417</v>
      </c>
      <c r="N9" s="57"/>
      <c r="O9" s="57"/>
      <c r="P9" s="57"/>
      <c r="Q9" s="57"/>
      <c r="R9" s="59"/>
    </row>
    <row r="10" spans="1:18" ht="19.5" customHeight="1">
      <c r="A10" s="70"/>
      <c r="B10" s="82"/>
      <c r="C10" s="57"/>
      <c r="D10" s="59"/>
      <c r="E10" s="82"/>
      <c r="F10" s="57"/>
      <c r="G10" s="57"/>
      <c r="H10" s="59"/>
      <c r="I10" s="82"/>
      <c r="J10" s="57"/>
      <c r="K10" s="57"/>
      <c r="L10" s="59"/>
      <c r="M10" s="82"/>
      <c r="N10" s="57"/>
      <c r="O10" s="57"/>
      <c r="P10" s="57"/>
      <c r="Q10" s="57"/>
      <c r="R10" s="59"/>
    </row>
    <row r="11" spans="1:18" ht="19.5" customHeight="1">
      <c r="A11" s="70"/>
      <c r="B11" s="88" t="s">
        <v>418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9"/>
    </row>
    <row r="12" spans="1:18" ht="19.5" customHeight="1">
      <c r="A12" s="71"/>
      <c r="B12" s="82"/>
      <c r="C12" s="57"/>
      <c r="D12" s="59"/>
      <c r="E12" s="82"/>
      <c r="F12" s="57"/>
      <c r="G12" s="57"/>
      <c r="H12" s="59"/>
      <c r="I12" s="82"/>
      <c r="J12" s="57"/>
      <c r="K12" s="57"/>
      <c r="L12" s="59"/>
      <c r="M12" s="82"/>
      <c r="N12" s="57"/>
      <c r="O12" s="57"/>
      <c r="P12" s="57"/>
      <c r="Q12" s="57"/>
      <c r="R12" s="59"/>
    </row>
    <row r="13" spans="1:18" ht="19.5" customHeight="1">
      <c r="A13" s="85" t="s">
        <v>419</v>
      </c>
      <c r="B13" s="82" t="s">
        <v>420</v>
      </c>
      <c r="C13" s="57"/>
      <c r="D13" s="59"/>
      <c r="E13" s="82" t="s">
        <v>194</v>
      </c>
      <c r="F13" s="57"/>
      <c r="G13" s="57"/>
      <c r="H13" s="59"/>
      <c r="I13" s="82" t="s">
        <v>195</v>
      </c>
      <c r="J13" s="57"/>
      <c r="K13" s="57"/>
      <c r="L13" s="59"/>
      <c r="M13" s="82"/>
      <c r="N13" s="57"/>
      <c r="O13" s="57"/>
      <c r="P13" s="57"/>
      <c r="Q13" s="57"/>
      <c r="R13" s="59"/>
    </row>
    <row r="14" spans="1:18" ht="19.5" customHeight="1">
      <c r="A14" s="70"/>
      <c r="B14" s="82" t="s">
        <v>421</v>
      </c>
      <c r="C14" s="57"/>
      <c r="D14" s="59"/>
      <c r="E14" s="84" t="s">
        <v>422</v>
      </c>
      <c r="F14" s="57"/>
      <c r="G14" s="57"/>
      <c r="H14" s="59"/>
      <c r="I14" s="82" t="s">
        <v>423</v>
      </c>
      <c r="J14" s="57"/>
      <c r="K14" s="57"/>
      <c r="L14" s="59"/>
      <c r="M14" s="82" t="s">
        <v>424</v>
      </c>
      <c r="N14" s="57"/>
      <c r="O14" s="57"/>
      <c r="P14" s="57"/>
      <c r="Q14" s="57"/>
      <c r="R14" s="59"/>
    </row>
    <row r="15" spans="1:18" ht="19.5" customHeight="1">
      <c r="A15" s="70"/>
      <c r="B15" s="82"/>
      <c r="C15" s="57"/>
      <c r="D15" s="59"/>
      <c r="E15" s="82"/>
      <c r="F15" s="57"/>
      <c r="G15" s="57"/>
      <c r="H15" s="59"/>
      <c r="I15" s="82"/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1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85" t="s">
        <v>425</v>
      </c>
      <c r="B17" s="82" t="s">
        <v>421</v>
      </c>
      <c r="C17" s="57"/>
      <c r="D17" s="59"/>
      <c r="E17" s="84" t="s">
        <v>422</v>
      </c>
      <c r="F17" s="57"/>
      <c r="G17" s="57"/>
      <c r="H17" s="59"/>
      <c r="I17" s="82" t="s">
        <v>426</v>
      </c>
      <c r="J17" s="57"/>
      <c r="K17" s="57"/>
      <c r="L17" s="59"/>
      <c r="M17" s="82" t="s">
        <v>427</v>
      </c>
      <c r="N17" s="57"/>
      <c r="O17" s="57"/>
      <c r="P17" s="57"/>
      <c r="Q17" s="57"/>
      <c r="R17" s="59"/>
    </row>
    <row r="18" spans="1:18" ht="19.5" customHeight="1">
      <c r="A18" s="70"/>
      <c r="B18" s="82" t="s">
        <v>247</v>
      </c>
      <c r="C18" s="57"/>
      <c r="D18" s="59"/>
      <c r="E18" s="82" t="s">
        <v>428</v>
      </c>
      <c r="F18" s="57"/>
      <c r="G18" s="57"/>
      <c r="H18" s="59"/>
      <c r="I18" s="82" t="s">
        <v>429</v>
      </c>
      <c r="J18" s="57"/>
      <c r="K18" s="57"/>
      <c r="L18" s="59"/>
      <c r="M18" s="82"/>
      <c r="N18" s="57"/>
      <c r="O18" s="57"/>
      <c r="P18" s="57"/>
      <c r="Q18" s="57"/>
      <c r="R18" s="59"/>
    </row>
    <row r="19" spans="1:18" ht="19.5" customHeight="1">
      <c r="A19" s="70"/>
      <c r="B19" s="86"/>
      <c r="C19" s="61"/>
      <c r="D19" s="77"/>
      <c r="E19" s="82"/>
      <c r="F19" s="57"/>
      <c r="G19" s="57"/>
      <c r="H19" s="59"/>
      <c r="I19" s="82"/>
      <c r="J19" s="57"/>
      <c r="K19" s="57"/>
      <c r="L19" s="59"/>
      <c r="M19" s="82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1"/>
      <c r="B21" s="82"/>
      <c r="C21" s="57"/>
      <c r="D21" s="59"/>
      <c r="E21" s="82"/>
      <c r="F21" s="57"/>
      <c r="G21" s="57"/>
      <c r="H21" s="59"/>
      <c r="I21" s="82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85"/>
      <c r="B22" s="82"/>
      <c r="C22" s="57"/>
      <c r="D22" s="59"/>
      <c r="E22" s="82"/>
      <c r="F22" s="57"/>
      <c r="G22" s="57"/>
      <c r="H22" s="59"/>
      <c r="I22" s="82"/>
      <c r="J22" s="57"/>
      <c r="K22" s="57"/>
      <c r="L22" s="59"/>
      <c r="M22" s="82"/>
      <c r="N22" s="57"/>
      <c r="O22" s="57"/>
      <c r="P22" s="57"/>
      <c r="Q22" s="57"/>
      <c r="R22" s="59"/>
    </row>
    <row r="23" spans="1:18" ht="19.5" customHeight="1">
      <c r="A23" s="70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64"/>
      <c r="N23" s="57"/>
      <c r="O23" s="57"/>
      <c r="P23" s="57"/>
      <c r="Q23" s="57"/>
      <c r="R23" s="59"/>
    </row>
    <row r="24" spans="1:18" ht="19.5" customHeight="1">
      <c r="A24" s="70"/>
      <c r="B24" s="82"/>
      <c r="C24" s="57"/>
      <c r="D24" s="59"/>
      <c r="E24" s="82"/>
      <c r="F24" s="57"/>
      <c r="G24" s="57"/>
      <c r="H24" s="59"/>
      <c r="I24" s="64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82"/>
      <c r="C25" s="57"/>
      <c r="D25" s="59"/>
      <c r="E25" s="82"/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1">
    <mergeCell ref="E26:H26"/>
    <mergeCell ref="I26:L26"/>
    <mergeCell ref="M26:R26"/>
    <mergeCell ref="E27:H27"/>
    <mergeCell ref="I27:L27"/>
    <mergeCell ref="M27:R27"/>
    <mergeCell ref="E28:H28"/>
    <mergeCell ref="E13:H13"/>
    <mergeCell ref="I13:L13"/>
    <mergeCell ref="M13:R13"/>
    <mergeCell ref="B13:D13"/>
    <mergeCell ref="B14:D14"/>
    <mergeCell ref="E14:H14"/>
    <mergeCell ref="I14:L14"/>
    <mergeCell ref="M14:R14"/>
    <mergeCell ref="E15:H15"/>
    <mergeCell ref="I15:L15"/>
    <mergeCell ref="M15:R15"/>
    <mergeCell ref="I1:J1"/>
    <mergeCell ref="E3:H3"/>
    <mergeCell ref="I3:L3"/>
    <mergeCell ref="M3:R3"/>
    <mergeCell ref="M4:R4"/>
    <mergeCell ref="M5:R5"/>
    <mergeCell ref="M6:R6"/>
    <mergeCell ref="E10:H10"/>
    <mergeCell ref="E12:H12"/>
    <mergeCell ref="I12:L12"/>
    <mergeCell ref="M12:R12"/>
    <mergeCell ref="P39:R39"/>
    <mergeCell ref="P40:R40"/>
    <mergeCell ref="I28:L28"/>
    <mergeCell ref="M28:R28"/>
    <mergeCell ref="P32:R34"/>
    <mergeCell ref="P35:R35"/>
    <mergeCell ref="P36:R36"/>
    <mergeCell ref="P37:R37"/>
    <mergeCell ref="P38:R38"/>
    <mergeCell ref="I25:L25"/>
    <mergeCell ref="M25:R25"/>
    <mergeCell ref="E23:H23"/>
    <mergeCell ref="I23:L23"/>
    <mergeCell ref="M23:R23"/>
    <mergeCell ref="E24:H24"/>
    <mergeCell ref="I24:L24"/>
    <mergeCell ref="M24:R24"/>
    <mergeCell ref="E25:H25"/>
    <mergeCell ref="E19:H19"/>
    <mergeCell ref="I19:L19"/>
    <mergeCell ref="M19:R19"/>
    <mergeCell ref="I22:L22"/>
    <mergeCell ref="M22:R22"/>
    <mergeCell ref="E20:H20"/>
    <mergeCell ref="I20:L20"/>
    <mergeCell ref="M20:R20"/>
    <mergeCell ref="E21:H21"/>
    <mergeCell ref="I21:L21"/>
    <mergeCell ref="M21:R21"/>
    <mergeCell ref="E22:H22"/>
    <mergeCell ref="E16:H16"/>
    <mergeCell ref="I16:L16"/>
    <mergeCell ref="M16:R16"/>
    <mergeCell ref="I17:L17"/>
    <mergeCell ref="M17:R17"/>
    <mergeCell ref="E17:H17"/>
    <mergeCell ref="E18:H18"/>
    <mergeCell ref="I18:L18"/>
    <mergeCell ref="M18:R18"/>
    <mergeCell ref="B28:D28"/>
    <mergeCell ref="A39:B39"/>
    <mergeCell ref="A40:B40"/>
    <mergeCell ref="A22:A28"/>
    <mergeCell ref="A32:B32"/>
    <mergeCell ref="A33:B34"/>
    <mergeCell ref="A35:B35"/>
    <mergeCell ref="A36:B36"/>
    <mergeCell ref="A37:B37"/>
    <mergeCell ref="A38:B38"/>
    <mergeCell ref="A13:A16"/>
    <mergeCell ref="B22:D22"/>
    <mergeCell ref="B23:D23"/>
    <mergeCell ref="B24:D24"/>
    <mergeCell ref="B25:D25"/>
    <mergeCell ref="B26:D26"/>
    <mergeCell ref="B27:D27"/>
    <mergeCell ref="A17:A21"/>
    <mergeCell ref="B17:D17"/>
    <mergeCell ref="B18:D18"/>
    <mergeCell ref="B19:D19"/>
    <mergeCell ref="B20:D20"/>
    <mergeCell ref="B21:D21"/>
    <mergeCell ref="B15:D15"/>
    <mergeCell ref="B16:D16"/>
    <mergeCell ref="I10:L10"/>
    <mergeCell ref="M10:R10"/>
    <mergeCell ref="B11:R11"/>
    <mergeCell ref="B3:D3"/>
    <mergeCell ref="B6:D6"/>
    <mergeCell ref="A4:A12"/>
    <mergeCell ref="B7:D7"/>
    <mergeCell ref="B8:D8"/>
    <mergeCell ref="B9:D9"/>
    <mergeCell ref="B10:D10"/>
    <mergeCell ref="B12:D12"/>
    <mergeCell ref="E4:H4"/>
    <mergeCell ref="I4:L4"/>
    <mergeCell ref="B4:D4"/>
    <mergeCell ref="B5:D5"/>
    <mergeCell ref="E5:H5"/>
    <mergeCell ref="I5:L5"/>
    <mergeCell ref="E6:H6"/>
    <mergeCell ref="I6:L6"/>
    <mergeCell ref="E7:H7"/>
    <mergeCell ref="I7:L7"/>
    <mergeCell ref="M7:R7"/>
    <mergeCell ref="I8:L8"/>
    <mergeCell ref="M8:R8"/>
    <mergeCell ref="E8:H8"/>
    <mergeCell ref="E9:H9"/>
    <mergeCell ref="I9:L9"/>
    <mergeCell ref="M9:R9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12</v>
      </c>
      <c r="H1" s="34" t="s">
        <v>53</v>
      </c>
      <c r="I1" s="81" t="s">
        <v>430</v>
      </c>
      <c r="J1" s="55"/>
      <c r="K1" s="50" t="s">
        <v>181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431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432</v>
      </c>
      <c r="B4" s="82" t="s">
        <v>433</v>
      </c>
      <c r="C4" s="57"/>
      <c r="D4" s="59"/>
      <c r="E4" s="84" t="s">
        <v>278</v>
      </c>
      <c r="F4" s="57"/>
      <c r="G4" s="57"/>
      <c r="H4" s="59"/>
      <c r="I4" s="82" t="s">
        <v>279</v>
      </c>
      <c r="J4" s="57"/>
      <c r="K4" s="57"/>
      <c r="L4" s="59"/>
      <c r="M4" s="82" t="s">
        <v>434</v>
      </c>
      <c r="N4" s="57"/>
      <c r="O4" s="57"/>
      <c r="P4" s="57"/>
      <c r="Q4" s="57"/>
      <c r="R4" s="59"/>
    </row>
    <row r="5" spans="1:18" ht="19.5" customHeight="1">
      <c r="A5" s="70"/>
      <c r="B5" s="82" t="s">
        <v>91</v>
      </c>
      <c r="C5" s="57"/>
      <c r="D5" s="59"/>
      <c r="E5" s="82" t="s">
        <v>435</v>
      </c>
      <c r="F5" s="57"/>
      <c r="G5" s="57"/>
      <c r="H5" s="59"/>
      <c r="I5" s="82" t="s">
        <v>436</v>
      </c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437</v>
      </c>
      <c r="C6" s="57"/>
      <c r="D6" s="59"/>
      <c r="E6" s="64" t="s">
        <v>438</v>
      </c>
      <c r="F6" s="57"/>
      <c r="G6" s="57"/>
      <c r="H6" s="59"/>
      <c r="I6" s="64" t="s">
        <v>439</v>
      </c>
      <c r="J6" s="57"/>
      <c r="K6" s="57"/>
      <c r="L6" s="59"/>
      <c r="M6" s="82" t="s">
        <v>440</v>
      </c>
      <c r="N6" s="57"/>
      <c r="O6" s="57"/>
      <c r="P6" s="57"/>
      <c r="Q6" s="57"/>
      <c r="R6" s="59"/>
    </row>
    <row r="7" spans="1:18" ht="19.5" customHeight="1">
      <c r="A7" s="70"/>
      <c r="B7" s="82" t="s">
        <v>441</v>
      </c>
      <c r="C7" s="57"/>
      <c r="D7" s="59"/>
      <c r="E7" s="82" t="s">
        <v>442</v>
      </c>
      <c r="F7" s="57"/>
      <c r="G7" s="57"/>
      <c r="H7" s="59"/>
      <c r="I7" s="82" t="s">
        <v>443</v>
      </c>
      <c r="J7" s="57"/>
      <c r="K7" s="57"/>
      <c r="L7" s="59"/>
      <c r="M7" s="82"/>
      <c r="N7" s="57"/>
      <c r="O7" s="57"/>
      <c r="P7" s="57"/>
      <c r="Q7" s="57"/>
      <c r="R7" s="59"/>
    </row>
    <row r="8" spans="1:18" ht="19.5" customHeight="1">
      <c r="A8" s="70"/>
      <c r="B8" s="82" t="s">
        <v>325</v>
      </c>
      <c r="C8" s="57"/>
      <c r="D8" s="59"/>
      <c r="E8" s="84" t="s">
        <v>326</v>
      </c>
      <c r="F8" s="57"/>
      <c r="G8" s="57"/>
      <c r="H8" s="59"/>
      <c r="I8" s="82" t="s">
        <v>327</v>
      </c>
      <c r="J8" s="57"/>
      <c r="K8" s="57"/>
      <c r="L8" s="59"/>
      <c r="M8" s="82"/>
      <c r="N8" s="57"/>
      <c r="O8" s="57"/>
      <c r="P8" s="57"/>
      <c r="Q8" s="57"/>
      <c r="R8" s="59"/>
    </row>
    <row r="9" spans="1:18" ht="19.5" customHeight="1">
      <c r="A9" s="70"/>
      <c r="B9" s="90" t="s">
        <v>444</v>
      </c>
      <c r="C9" s="97"/>
      <c r="D9" s="98"/>
      <c r="E9" s="82" t="s">
        <v>445</v>
      </c>
      <c r="F9" s="57"/>
      <c r="G9" s="57"/>
      <c r="H9" s="59"/>
      <c r="I9" s="82" t="s">
        <v>446</v>
      </c>
      <c r="J9" s="57"/>
      <c r="K9" s="57"/>
      <c r="L9" s="59"/>
      <c r="M9" s="82" t="s">
        <v>447</v>
      </c>
      <c r="N9" s="57"/>
      <c r="O9" s="57"/>
      <c r="P9" s="57"/>
      <c r="Q9" s="57"/>
      <c r="R9" s="59"/>
    </row>
    <row r="10" spans="1:18" ht="19.5" customHeight="1">
      <c r="A10" s="70"/>
      <c r="B10" s="82" t="s">
        <v>448</v>
      </c>
      <c r="C10" s="57"/>
      <c r="D10" s="59"/>
      <c r="E10" s="82" t="s">
        <v>122</v>
      </c>
      <c r="F10" s="57"/>
      <c r="G10" s="57"/>
      <c r="H10" s="59"/>
      <c r="I10" s="82" t="s">
        <v>113</v>
      </c>
      <c r="J10" s="57"/>
      <c r="K10" s="57"/>
      <c r="L10" s="59"/>
      <c r="M10" s="82"/>
      <c r="N10" s="57"/>
      <c r="O10" s="57"/>
      <c r="P10" s="57"/>
      <c r="Q10" s="57"/>
      <c r="R10" s="59"/>
    </row>
    <row r="11" spans="1:18" ht="19.5" customHeight="1">
      <c r="A11" s="70"/>
      <c r="B11" s="82" t="s">
        <v>449</v>
      </c>
      <c r="C11" s="57"/>
      <c r="D11" s="59"/>
      <c r="E11" s="82" t="s">
        <v>122</v>
      </c>
      <c r="F11" s="57"/>
      <c r="G11" s="57"/>
      <c r="H11" s="59"/>
      <c r="I11" s="82" t="s">
        <v>123</v>
      </c>
      <c r="J11" s="57"/>
      <c r="K11" s="57"/>
      <c r="L11" s="59"/>
      <c r="M11" s="64"/>
      <c r="N11" s="57"/>
      <c r="O11" s="57"/>
      <c r="P11" s="57"/>
      <c r="Q11" s="57"/>
      <c r="R11" s="59"/>
    </row>
    <row r="12" spans="1:18" ht="19.5" customHeight="1">
      <c r="A12" s="70"/>
      <c r="B12" s="82" t="s">
        <v>450</v>
      </c>
      <c r="C12" s="57"/>
      <c r="D12" s="59"/>
      <c r="E12" s="82" t="s">
        <v>122</v>
      </c>
      <c r="F12" s="57"/>
      <c r="G12" s="57"/>
      <c r="H12" s="59"/>
      <c r="I12" s="82" t="s">
        <v>113</v>
      </c>
      <c r="J12" s="57"/>
      <c r="K12" s="57"/>
      <c r="L12" s="59"/>
      <c r="M12" s="64"/>
      <c r="N12" s="57"/>
      <c r="O12" s="57"/>
      <c r="P12" s="57"/>
      <c r="Q12" s="57"/>
      <c r="R12" s="59"/>
    </row>
    <row r="13" spans="1:18" ht="19.5" customHeight="1">
      <c r="A13" s="70"/>
      <c r="B13" s="82" t="s">
        <v>451</v>
      </c>
      <c r="C13" s="57"/>
      <c r="D13" s="59"/>
      <c r="E13" s="82" t="s">
        <v>452</v>
      </c>
      <c r="F13" s="57"/>
      <c r="G13" s="57"/>
      <c r="H13" s="59"/>
      <c r="I13" s="82" t="s">
        <v>453</v>
      </c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70"/>
      <c r="B14" s="82" t="s">
        <v>187</v>
      </c>
      <c r="C14" s="57"/>
      <c r="D14" s="59"/>
      <c r="E14" s="82" t="s">
        <v>188</v>
      </c>
      <c r="F14" s="57"/>
      <c r="G14" s="57"/>
      <c r="H14" s="59"/>
      <c r="I14" s="82" t="s">
        <v>189</v>
      </c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 t="s">
        <v>530</v>
      </c>
      <c r="C15" s="57"/>
      <c r="D15" s="59"/>
      <c r="E15" s="82" t="s">
        <v>536</v>
      </c>
      <c r="F15" s="57"/>
      <c r="G15" s="57"/>
      <c r="H15" s="59"/>
      <c r="I15" s="82" t="s">
        <v>537</v>
      </c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1"/>
      <c r="B17" s="88" t="s">
        <v>454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9"/>
    </row>
    <row r="18" spans="1:18" ht="19.5" customHeight="1">
      <c r="A18" s="85"/>
      <c r="B18" s="82"/>
      <c r="C18" s="57"/>
      <c r="D18" s="59"/>
      <c r="E18" s="84"/>
      <c r="F18" s="57"/>
      <c r="G18" s="57"/>
      <c r="H18" s="59"/>
      <c r="I18" s="82"/>
      <c r="J18" s="57"/>
      <c r="K18" s="57"/>
      <c r="L18" s="59"/>
      <c r="M18" s="82"/>
      <c r="N18" s="57"/>
      <c r="O18" s="57"/>
      <c r="P18" s="57"/>
      <c r="Q18" s="57"/>
      <c r="R18" s="59"/>
    </row>
    <row r="19" spans="1:18" ht="19.5" customHeight="1">
      <c r="A19" s="70"/>
      <c r="B19" s="82"/>
      <c r="C19" s="57"/>
      <c r="D19" s="59"/>
      <c r="E19" s="82"/>
      <c r="F19" s="57"/>
      <c r="G19" s="57"/>
      <c r="H19" s="59"/>
      <c r="I19" s="82"/>
      <c r="J19" s="57"/>
      <c r="K19" s="57"/>
      <c r="L19" s="59"/>
      <c r="M19" s="82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82"/>
      <c r="F20" s="57"/>
      <c r="G20" s="57"/>
      <c r="H20" s="59"/>
      <c r="I20" s="82"/>
      <c r="J20" s="57"/>
      <c r="K20" s="57"/>
      <c r="L20" s="59"/>
      <c r="M20" s="82"/>
      <c r="N20" s="57"/>
      <c r="O20" s="57"/>
      <c r="P20" s="57"/>
      <c r="Q20" s="57"/>
      <c r="R20" s="59"/>
    </row>
    <row r="21" spans="1:18" ht="19.5" customHeight="1">
      <c r="A21" s="70"/>
      <c r="B21" s="82"/>
      <c r="C21" s="57"/>
      <c r="D21" s="59"/>
      <c r="E21" s="64"/>
      <c r="F21" s="57"/>
      <c r="G21" s="57"/>
      <c r="H21" s="59"/>
      <c r="I21" s="64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/>
      <c r="C22" s="57"/>
      <c r="D22" s="59"/>
      <c r="E22" s="82"/>
      <c r="F22" s="57"/>
      <c r="G22" s="57"/>
      <c r="H22" s="59"/>
      <c r="I22" s="82"/>
      <c r="J22" s="57"/>
      <c r="K22" s="57"/>
      <c r="L22" s="59"/>
      <c r="M22" s="64"/>
      <c r="N22" s="57"/>
      <c r="O22" s="57"/>
      <c r="P22" s="57"/>
      <c r="Q22" s="57"/>
      <c r="R22" s="59"/>
    </row>
    <row r="23" spans="1:18" ht="19.5" customHeight="1">
      <c r="A23" s="70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82"/>
      <c r="N23" s="57"/>
      <c r="O23" s="57"/>
      <c r="P23" s="57"/>
      <c r="Q23" s="57"/>
      <c r="R23" s="59"/>
    </row>
    <row r="24" spans="1:18" ht="19.5" customHeight="1">
      <c r="A24" s="85"/>
      <c r="B24" s="91"/>
      <c r="C24" s="57"/>
      <c r="D24" s="59"/>
      <c r="E24" s="82"/>
      <c r="F24" s="57"/>
      <c r="G24" s="57"/>
      <c r="H24" s="59"/>
      <c r="I24" s="82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91"/>
      <c r="C25" s="57"/>
      <c r="D25" s="59"/>
      <c r="E25" s="64"/>
      <c r="F25" s="57"/>
      <c r="G25" s="57"/>
      <c r="H25" s="59"/>
      <c r="I25" s="82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92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92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92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2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0">
    <mergeCell ref="I1:J1"/>
    <mergeCell ref="E3:H3"/>
    <mergeCell ref="I3:L3"/>
    <mergeCell ref="M3:R3"/>
    <mergeCell ref="A4:A17"/>
    <mergeCell ref="M4:R4"/>
    <mergeCell ref="M5:R5"/>
    <mergeCell ref="B20:D20"/>
    <mergeCell ref="E20:H20"/>
    <mergeCell ref="I20:L20"/>
    <mergeCell ref="M20:R20"/>
    <mergeCell ref="M6:R6"/>
    <mergeCell ref="B7:D7"/>
    <mergeCell ref="E7:H7"/>
    <mergeCell ref="I7:L7"/>
    <mergeCell ref="M7:R7"/>
    <mergeCell ref="I16:L16"/>
    <mergeCell ref="M16:R16"/>
    <mergeCell ref="B17:R17"/>
    <mergeCell ref="I18:L18"/>
    <mergeCell ref="M18:R18"/>
    <mergeCell ref="I24:L24"/>
    <mergeCell ref="I25:L25"/>
    <mergeCell ref="M25:R25"/>
    <mergeCell ref="I26:L26"/>
    <mergeCell ref="M26:R26"/>
    <mergeCell ref="I27:L27"/>
    <mergeCell ref="M27:R27"/>
    <mergeCell ref="P39:R39"/>
    <mergeCell ref="P40:R40"/>
    <mergeCell ref="I28:L28"/>
    <mergeCell ref="M28:R28"/>
    <mergeCell ref="P32:R34"/>
    <mergeCell ref="P35:R35"/>
    <mergeCell ref="P36:R36"/>
    <mergeCell ref="P37:R37"/>
    <mergeCell ref="P38:R38"/>
    <mergeCell ref="M24:R24"/>
    <mergeCell ref="A33:B34"/>
    <mergeCell ref="A35:B35"/>
    <mergeCell ref="A36:B36"/>
    <mergeCell ref="A37:B37"/>
    <mergeCell ref="A38:B38"/>
    <mergeCell ref="A39:B39"/>
    <mergeCell ref="A40:B40"/>
    <mergeCell ref="A24:A28"/>
    <mergeCell ref="B24:D24"/>
    <mergeCell ref="B25:D25"/>
    <mergeCell ref="B26:D26"/>
    <mergeCell ref="B27:D27"/>
    <mergeCell ref="B28:D28"/>
    <mergeCell ref="A32:B32"/>
    <mergeCell ref="E24:H24"/>
    <mergeCell ref="E25:H25"/>
    <mergeCell ref="E26:H26"/>
    <mergeCell ref="E27:H27"/>
    <mergeCell ref="E28:H28"/>
    <mergeCell ref="B16:D16"/>
    <mergeCell ref="E16:H16"/>
    <mergeCell ref="A18:A23"/>
    <mergeCell ref="B18:D18"/>
    <mergeCell ref="E18:H18"/>
    <mergeCell ref="B19:D19"/>
    <mergeCell ref="E19:H19"/>
    <mergeCell ref="B21:D21"/>
    <mergeCell ref="E21:H21"/>
    <mergeCell ref="B22:D22"/>
    <mergeCell ref="E22:H22"/>
    <mergeCell ref="B14:D14"/>
    <mergeCell ref="E14:H14"/>
    <mergeCell ref="I14:L14"/>
    <mergeCell ref="M14:R14"/>
    <mergeCell ref="B15:D15"/>
    <mergeCell ref="E15:H15"/>
    <mergeCell ref="I15:L15"/>
    <mergeCell ref="M15:R15"/>
    <mergeCell ref="B23:D23"/>
    <mergeCell ref="E23:H23"/>
    <mergeCell ref="I19:L19"/>
    <mergeCell ref="M19:R19"/>
    <mergeCell ref="I21:L21"/>
    <mergeCell ref="M21:R21"/>
    <mergeCell ref="I22:L22"/>
    <mergeCell ref="M22:R22"/>
    <mergeCell ref="I23:L23"/>
    <mergeCell ref="M23:R23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12</v>
      </c>
      <c r="H1" s="34" t="s">
        <v>53</v>
      </c>
      <c r="I1" s="81" t="s">
        <v>455</v>
      </c>
      <c r="J1" s="55"/>
      <c r="K1" s="50" t="s">
        <v>77</v>
      </c>
      <c r="L1" s="36"/>
      <c r="M1" s="36"/>
      <c r="N1" s="24"/>
      <c r="O1" s="51" t="s">
        <v>78</v>
      </c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456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457</v>
      </c>
      <c r="B4" s="82" t="s">
        <v>164</v>
      </c>
      <c r="C4" s="57"/>
      <c r="D4" s="59"/>
      <c r="E4" s="84" t="s">
        <v>386</v>
      </c>
      <c r="F4" s="57"/>
      <c r="G4" s="57"/>
      <c r="H4" s="59"/>
      <c r="I4" s="82" t="s">
        <v>387</v>
      </c>
      <c r="J4" s="57"/>
      <c r="K4" s="57"/>
      <c r="L4" s="59"/>
      <c r="M4" s="82"/>
      <c r="N4" s="57"/>
      <c r="O4" s="57"/>
      <c r="P4" s="57"/>
      <c r="Q4" s="57"/>
      <c r="R4" s="59"/>
    </row>
    <row r="5" spans="1:18" ht="19.5" customHeight="1">
      <c r="A5" s="70"/>
      <c r="B5" s="82" t="s">
        <v>390</v>
      </c>
      <c r="C5" s="57"/>
      <c r="D5" s="59"/>
      <c r="E5" s="82" t="s">
        <v>282</v>
      </c>
      <c r="F5" s="57"/>
      <c r="G5" s="57"/>
      <c r="H5" s="59"/>
      <c r="I5" s="82" t="s">
        <v>458</v>
      </c>
      <c r="J5" s="57"/>
      <c r="K5" s="57"/>
      <c r="L5" s="59"/>
      <c r="M5" s="82" t="s">
        <v>459</v>
      </c>
      <c r="N5" s="57"/>
      <c r="O5" s="57"/>
      <c r="P5" s="57"/>
      <c r="Q5" s="57"/>
      <c r="R5" s="59"/>
    </row>
    <row r="6" spans="1:18" ht="19.5" customHeight="1">
      <c r="A6" s="70"/>
      <c r="B6" s="82" t="s">
        <v>85</v>
      </c>
      <c r="C6" s="57"/>
      <c r="D6" s="59"/>
      <c r="E6" s="64" t="s">
        <v>460</v>
      </c>
      <c r="F6" s="57"/>
      <c r="G6" s="57"/>
      <c r="H6" s="59"/>
      <c r="I6" s="64" t="s">
        <v>461</v>
      </c>
      <c r="J6" s="57"/>
      <c r="K6" s="57"/>
      <c r="L6" s="59"/>
      <c r="M6" s="82" t="s">
        <v>462</v>
      </c>
      <c r="N6" s="57"/>
      <c r="O6" s="57"/>
      <c r="P6" s="57"/>
      <c r="Q6" s="57"/>
      <c r="R6" s="59"/>
    </row>
    <row r="7" spans="1:18" ht="19.5" customHeight="1">
      <c r="A7" s="70"/>
      <c r="B7" s="82" t="s">
        <v>463</v>
      </c>
      <c r="C7" s="57"/>
      <c r="D7" s="59"/>
      <c r="E7" s="82" t="s">
        <v>350</v>
      </c>
      <c r="F7" s="57"/>
      <c r="G7" s="57"/>
      <c r="H7" s="59"/>
      <c r="I7" s="82" t="s">
        <v>188</v>
      </c>
      <c r="J7" s="57"/>
      <c r="K7" s="57"/>
      <c r="L7" s="59"/>
      <c r="M7" s="82" t="s">
        <v>462</v>
      </c>
      <c r="N7" s="57"/>
      <c r="O7" s="57"/>
      <c r="P7" s="57"/>
      <c r="Q7" s="57"/>
      <c r="R7" s="59"/>
    </row>
    <row r="8" spans="1:18" ht="19.5" customHeight="1">
      <c r="A8" s="70"/>
      <c r="B8" s="82" t="s">
        <v>464</v>
      </c>
      <c r="C8" s="57"/>
      <c r="D8" s="59"/>
      <c r="E8" s="82" t="s">
        <v>465</v>
      </c>
      <c r="F8" s="57"/>
      <c r="G8" s="57"/>
      <c r="H8" s="59"/>
      <c r="I8" s="82" t="s">
        <v>466</v>
      </c>
      <c r="J8" s="57"/>
      <c r="K8" s="57"/>
      <c r="L8" s="59"/>
      <c r="M8" s="82" t="s">
        <v>467</v>
      </c>
      <c r="N8" s="57"/>
      <c r="O8" s="57"/>
      <c r="P8" s="57"/>
      <c r="Q8" s="57"/>
      <c r="R8" s="59"/>
    </row>
    <row r="9" spans="1:18" ht="19.5" customHeight="1">
      <c r="A9" s="70"/>
      <c r="B9" s="82" t="s">
        <v>233</v>
      </c>
      <c r="C9" s="57"/>
      <c r="D9" s="59"/>
      <c r="E9" s="82" t="s">
        <v>99</v>
      </c>
      <c r="F9" s="57"/>
      <c r="G9" s="57"/>
      <c r="H9" s="59"/>
      <c r="I9" s="82" t="s">
        <v>100</v>
      </c>
      <c r="J9" s="57"/>
      <c r="K9" s="57"/>
      <c r="L9" s="59"/>
      <c r="M9" s="64"/>
      <c r="N9" s="57"/>
      <c r="O9" s="57"/>
      <c r="P9" s="57"/>
      <c r="Q9" s="57"/>
      <c r="R9" s="59"/>
    </row>
    <row r="10" spans="1:18" ht="19.5" customHeight="1">
      <c r="A10" s="70"/>
      <c r="B10" s="82" t="s">
        <v>468</v>
      </c>
      <c r="C10" s="57"/>
      <c r="D10" s="59"/>
      <c r="E10" s="82" t="s">
        <v>113</v>
      </c>
      <c r="F10" s="57"/>
      <c r="G10" s="57"/>
      <c r="H10" s="59"/>
      <c r="I10" s="82"/>
      <c r="J10" s="57"/>
      <c r="K10" s="57"/>
      <c r="L10" s="59"/>
      <c r="M10" s="82" t="s">
        <v>469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470</v>
      </c>
      <c r="C11" s="57"/>
      <c r="D11" s="59"/>
      <c r="E11" s="82" t="s">
        <v>95</v>
      </c>
      <c r="F11" s="57"/>
      <c r="G11" s="57"/>
      <c r="H11" s="59"/>
      <c r="I11" s="82" t="s">
        <v>96</v>
      </c>
      <c r="J11" s="57"/>
      <c r="K11" s="57"/>
      <c r="L11" s="59"/>
      <c r="M11" s="64" t="s">
        <v>471</v>
      </c>
      <c r="N11" s="57"/>
      <c r="O11" s="57"/>
      <c r="P11" s="57"/>
      <c r="Q11" s="57"/>
      <c r="R11" s="59"/>
    </row>
    <row r="12" spans="1:18" ht="19.5" customHeight="1">
      <c r="A12" s="70"/>
      <c r="B12" s="82" t="s">
        <v>472</v>
      </c>
      <c r="C12" s="57"/>
      <c r="D12" s="59"/>
      <c r="E12" s="82" t="s">
        <v>473</v>
      </c>
      <c r="F12" s="57"/>
      <c r="G12" s="57"/>
      <c r="H12" s="59"/>
      <c r="I12" s="82" t="s">
        <v>150</v>
      </c>
      <c r="J12" s="57"/>
      <c r="K12" s="57"/>
      <c r="L12" s="59"/>
      <c r="M12" s="64" t="s">
        <v>474</v>
      </c>
      <c r="N12" s="57"/>
      <c r="O12" s="57"/>
      <c r="P12" s="57"/>
      <c r="Q12" s="57"/>
      <c r="R12" s="59"/>
    </row>
    <row r="13" spans="1:18" ht="19.5" customHeight="1">
      <c r="A13" s="70"/>
      <c r="B13" s="82" t="s">
        <v>475</v>
      </c>
      <c r="C13" s="57"/>
      <c r="D13" s="59"/>
      <c r="E13" s="82" t="s">
        <v>122</v>
      </c>
      <c r="F13" s="57"/>
      <c r="G13" s="57"/>
      <c r="H13" s="59"/>
      <c r="I13" s="82" t="s">
        <v>123</v>
      </c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70"/>
      <c r="B14" s="82" t="s">
        <v>476</v>
      </c>
      <c r="C14" s="57"/>
      <c r="D14" s="59"/>
      <c r="E14" s="82" t="s">
        <v>122</v>
      </c>
      <c r="F14" s="57"/>
      <c r="G14" s="57"/>
      <c r="H14" s="59"/>
      <c r="I14" s="82" t="s">
        <v>123</v>
      </c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 t="s">
        <v>276</v>
      </c>
      <c r="C15" s="57"/>
      <c r="D15" s="59"/>
      <c r="E15" s="82" t="s">
        <v>122</v>
      </c>
      <c r="F15" s="57"/>
      <c r="G15" s="57"/>
      <c r="H15" s="59"/>
      <c r="I15" s="82" t="s">
        <v>123</v>
      </c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 t="s">
        <v>477</v>
      </c>
      <c r="C16" s="57"/>
      <c r="D16" s="59"/>
      <c r="E16" s="82" t="s">
        <v>122</v>
      </c>
      <c r="F16" s="57"/>
      <c r="G16" s="57"/>
      <c r="H16" s="59"/>
      <c r="I16" s="82" t="s">
        <v>123</v>
      </c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1"/>
      <c r="B17" s="88" t="s">
        <v>388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9"/>
    </row>
    <row r="18" spans="1:18" ht="19.5" customHeight="1">
      <c r="A18" s="85" t="s">
        <v>389</v>
      </c>
      <c r="B18" s="82" t="s">
        <v>390</v>
      </c>
      <c r="C18" s="57"/>
      <c r="D18" s="59"/>
      <c r="E18" s="84" t="s">
        <v>194</v>
      </c>
      <c r="F18" s="57"/>
      <c r="G18" s="57"/>
      <c r="H18" s="59"/>
      <c r="I18" s="82" t="s">
        <v>195</v>
      </c>
      <c r="J18" s="57"/>
      <c r="K18" s="57"/>
      <c r="L18" s="59"/>
      <c r="M18" s="82" t="s">
        <v>459</v>
      </c>
      <c r="N18" s="57"/>
      <c r="O18" s="57"/>
      <c r="P18" s="57"/>
      <c r="Q18" s="57"/>
      <c r="R18" s="59"/>
    </row>
    <row r="19" spans="1:18" ht="19.5" customHeight="1">
      <c r="A19" s="70"/>
      <c r="B19" s="82" t="s">
        <v>85</v>
      </c>
      <c r="C19" s="57"/>
      <c r="D19" s="59"/>
      <c r="E19" s="82" t="s">
        <v>350</v>
      </c>
      <c r="F19" s="57"/>
      <c r="G19" s="57"/>
      <c r="H19" s="59"/>
      <c r="I19" s="82" t="s">
        <v>478</v>
      </c>
      <c r="J19" s="57"/>
      <c r="K19" s="57"/>
      <c r="L19" s="59"/>
      <c r="M19" s="82" t="s">
        <v>479</v>
      </c>
      <c r="N19" s="57"/>
      <c r="O19" s="57"/>
      <c r="P19" s="57"/>
      <c r="Q19" s="57"/>
      <c r="R19" s="59"/>
    </row>
    <row r="20" spans="1:18" ht="19.5" customHeight="1">
      <c r="A20" s="70"/>
      <c r="B20" s="82" t="s">
        <v>480</v>
      </c>
      <c r="C20" s="57"/>
      <c r="D20" s="59"/>
      <c r="E20" s="82" t="s">
        <v>481</v>
      </c>
      <c r="F20" s="57"/>
      <c r="G20" s="57"/>
      <c r="H20" s="59"/>
      <c r="I20" s="82" t="s">
        <v>150</v>
      </c>
      <c r="J20" s="57"/>
      <c r="K20" s="57"/>
      <c r="L20" s="59"/>
      <c r="M20" s="82" t="s">
        <v>482</v>
      </c>
      <c r="N20" s="57"/>
      <c r="O20" s="57"/>
      <c r="P20" s="57"/>
      <c r="Q20" s="57"/>
      <c r="R20" s="59"/>
    </row>
    <row r="21" spans="1:18" ht="19.5" customHeight="1">
      <c r="A21" s="70"/>
      <c r="B21" s="82" t="s">
        <v>91</v>
      </c>
      <c r="C21" s="57"/>
      <c r="D21" s="59"/>
      <c r="E21" s="64" t="s">
        <v>483</v>
      </c>
      <c r="F21" s="57"/>
      <c r="G21" s="57"/>
      <c r="H21" s="59"/>
      <c r="I21" s="64" t="s">
        <v>484</v>
      </c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 t="s">
        <v>341</v>
      </c>
      <c r="C22" s="57"/>
      <c r="D22" s="59"/>
      <c r="E22" s="82" t="s">
        <v>485</v>
      </c>
      <c r="F22" s="57"/>
      <c r="G22" s="57"/>
      <c r="H22" s="59"/>
      <c r="I22" s="82" t="s">
        <v>123</v>
      </c>
      <c r="J22" s="57"/>
      <c r="K22" s="57"/>
      <c r="L22" s="59"/>
      <c r="M22" s="64"/>
      <c r="N22" s="57"/>
      <c r="O22" s="57"/>
      <c r="P22" s="57"/>
      <c r="Q22" s="57"/>
      <c r="R22" s="59"/>
    </row>
    <row r="23" spans="1:18" ht="19.5" customHeight="1">
      <c r="A23" s="70"/>
      <c r="B23" s="82" t="s">
        <v>468</v>
      </c>
      <c r="C23" s="57"/>
      <c r="D23" s="59"/>
      <c r="E23" s="82" t="s">
        <v>113</v>
      </c>
      <c r="F23" s="57"/>
      <c r="G23" s="57"/>
      <c r="H23" s="59"/>
      <c r="I23" s="82"/>
      <c r="J23" s="57"/>
      <c r="K23" s="57"/>
      <c r="L23" s="59"/>
      <c r="M23" s="82" t="s">
        <v>469</v>
      </c>
      <c r="N23" s="57"/>
      <c r="O23" s="57"/>
      <c r="P23" s="57"/>
      <c r="Q23" s="57"/>
      <c r="R23" s="59"/>
    </row>
    <row r="24" spans="1:18" ht="19.5" customHeight="1">
      <c r="A24" s="85" t="s">
        <v>486</v>
      </c>
      <c r="B24" s="91" t="s">
        <v>420</v>
      </c>
      <c r="C24" s="57"/>
      <c r="D24" s="59"/>
      <c r="E24" s="82" t="s">
        <v>194</v>
      </c>
      <c r="F24" s="57"/>
      <c r="G24" s="57"/>
      <c r="H24" s="59"/>
      <c r="I24" s="82" t="s">
        <v>195</v>
      </c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91" t="s">
        <v>487</v>
      </c>
      <c r="C25" s="57"/>
      <c r="D25" s="59"/>
      <c r="E25" s="64" t="s">
        <v>488</v>
      </c>
      <c r="F25" s="57"/>
      <c r="G25" s="57"/>
      <c r="H25" s="59"/>
      <c r="I25" s="82" t="s">
        <v>489</v>
      </c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92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92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92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24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0">
    <mergeCell ref="I1:J1"/>
    <mergeCell ref="E3:H3"/>
    <mergeCell ref="I3:L3"/>
    <mergeCell ref="M3:R3"/>
    <mergeCell ref="A4:A17"/>
    <mergeCell ref="M4:R4"/>
    <mergeCell ref="M5:R5"/>
    <mergeCell ref="B20:D20"/>
    <mergeCell ref="E20:H20"/>
    <mergeCell ref="I20:L20"/>
    <mergeCell ref="M20:R20"/>
    <mergeCell ref="M6:R6"/>
    <mergeCell ref="B7:D7"/>
    <mergeCell ref="E7:H7"/>
    <mergeCell ref="I7:L7"/>
    <mergeCell ref="M7:R7"/>
    <mergeCell ref="I16:L16"/>
    <mergeCell ref="M16:R16"/>
    <mergeCell ref="B17:R17"/>
    <mergeCell ref="I18:L18"/>
    <mergeCell ref="M18:R18"/>
    <mergeCell ref="I24:L24"/>
    <mergeCell ref="I25:L25"/>
    <mergeCell ref="M25:R25"/>
    <mergeCell ref="I26:L26"/>
    <mergeCell ref="M26:R26"/>
    <mergeCell ref="I27:L27"/>
    <mergeCell ref="M27:R27"/>
    <mergeCell ref="P39:R39"/>
    <mergeCell ref="P40:R40"/>
    <mergeCell ref="I28:L28"/>
    <mergeCell ref="M28:R28"/>
    <mergeCell ref="P32:R34"/>
    <mergeCell ref="P35:R35"/>
    <mergeCell ref="P36:R36"/>
    <mergeCell ref="P37:R37"/>
    <mergeCell ref="P38:R38"/>
    <mergeCell ref="M24:R24"/>
    <mergeCell ref="A33:B34"/>
    <mergeCell ref="A35:B35"/>
    <mergeCell ref="A36:B36"/>
    <mergeCell ref="A37:B37"/>
    <mergeCell ref="A38:B38"/>
    <mergeCell ref="A39:B39"/>
    <mergeCell ref="A40:B40"/>
    <mergeCell ref="A24:A28"/>
    <mergeCell ref="B24:D24"/>
    <mergeCell ref="B25:D25"/>
    <mergeCell ref="B26:D26"/>
    <mergeCell ref="B27:D27"/>
    <mergeCell ref="B28:D28"/>
    <mergeCell ref="A32:B32"/>
    <mergeCell ref="E24:H24"/>
    <mergeCell ref="E25:H25"/>
    <mergeCell ref="E26:H26"/>
    <mergeCell ref="E27:H27"/>
    <mergeCell ref="E28:H28"/>
    <mergeCell ref="B16:D16"/>
    <mergeCell ref="E16:H16"/>
    <mergeCell ref="A18:A23"/>
    <mergeCell ref="B18:D18"/>
    <mergeCell ref="E18:H18"/>
    <mergeCell ref="B19:D19"/>
    <mergeCell ref="E19:H19"/>
    <mergeCell ref="B21:D21"/>
    <mergeCell ref="E21:H21"/>
    <mergeCell ref="B22:D22"/>
    <mergeCell ref="E22:H22"/>
    <mergeCell ref="B14:D14"/>
    <mergeCell ref="E14:H14"/>
    <mergeCell ref="I14:L14"/>
    <mergeCell ref="M14:R14"/>
    <mergeCell ref="B15:D15"/>
    <mergeCell ref="E15:H15"/>
    <mergeCell ref="I15:L15"/>
    <mergeCell ref="M15:R15"/>
    <mergeCell ref="B23:D23"/>
    <mergeCell ref="E23:H23"/>
    <mergeCell ref="I19:L19"/>
    <mergeCell ref="M19:R19"/>
    <mergeCell ref="I21:L21"/>
    <mergeCell ref="M21:R21"/>
    <mergeCell ref="I22:L22"/>
    <mergeCell ref="M22:R22"/>
    <mergeCell ref="I23:L23"/>
    <mergeCell ref="M23:R23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13</v>
      </c>
      <c r="H1" s="34" t="s">
        <v>53</v>
      </c>
      <c r="I1" s="81" t="s">
        <v>490</v>
      </c>
      <c r="J1" s="55"/>
      <c r="K1" s="50" t="s">
        <v>77</v>
      </c>
      <c r="L1" s="36"/>
      <c r="M1" s="36"/>
      <c r="N1" s="24"/>
      <c r="O1" s="51" t="s">
        <v>491</v>
      </c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492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3" t="s">
        <v>493</v>
      </c>
      <c r="B4" s="82" t="s">
        <v>494</v>
      </c>
      <c r="C4" s="57"/>
      <c r="D4" s="59"/>
      <c r="E4" s="82" t="s">
        <v>140</v>
      </c>
      <c r="F4" s="57"/>
      <c r="G4" s="57"/>
      <c r="H4" s="59"/>
      <c r="I4" s="82" t="s">
        <v>495</v>
      </c>
      <c r="J4" s="57"/>
      <c r="K4" s="57"/>
      <c r="L4" s="59"/>
      <c r="M4" s="82" t="s">
        <v>496</v>
      </c>
      <c r="N4" s="57"/>
      <c r="O4" s="57"/>
      <c r="P4" s="57"/>
      <c r="Q4" s="57"/>
      <c r="R4" s="59"/>
    </row>
    <row r="5" spans="1:18" ht="19.5" customHeight="1">
      <c r="A5" s="70"/>
      <c r="B5" s="82" t="s">
        <v>497</v>
      </c>
      <c r="C5" s="57"/>
      <c r="D5" s="59"/>
      <c r="E5" s="84" t="s">
        <v>278</v>
      </c>
      <c r="F5" s="57"/>
      <c r="G5" s="57"/>
      <c r="H5" s="59"/>
      <c r="I5" s="82" t="s">
        <v>498</v>
      </c>
      <c r="J5" s="57"/>
      <c r="K5" s="57"/>
      <c r="L5" s="59"/>
      <c r="M5" s="82" t="s">
        <v>499</v>
      </c>
      <c r="N5" s="57"/>
      <c r="O5" s="57"/>
      <c r="P5" s="57"/>
      <c r="Q5" s="57"/>
      <c r="R5" s="59"/>
    </row>
    <row r="6" spans="1:18" ht="19.5" customHeight="1">
      <c r="A6" s="70"/>
      <c r="B6" s="82" t="s">
        <v>500</v>
      </c>
      <c r="C6" s="57"/>
      <c r="D6" s="59"/>
      <c r="E6" s="82" t="s">
        <v>501</v>
      </c>
      <c r="F6" s="57"/>
      <c r="G6" s="57"/>
      <c r="H6" s="59"/>
      <c r="I6" s="82" t="s">
        <v>502</v>
      </c>
      <c r="J6" s="57"/>
      <c r="K6" s="57"/>
      <c r="L6" s="59"/>
      <c r="M6" s="82" t="s">
        <v>503</v>
      </c>
      <c r="N6" s="57"/>
      <c r="O6" s="57"/>
      <c r="P6" s="57"/>
      <c r="Q6" s="57"/>
      <c r="R6" s="59"/>
    </row>
    <row r="7" spans="1:18" ht="19.5" customHeight="1">
      <c r="A7" s="70"/>
      <c r="B7" s="82" t="s">
        <v>313</v>
      </c>
      <c r="C7" s="57"/>
      <c r="D7" s="59"/>
      <c r="E7" s="82" t="s">
        <v>504</v>
      </c>
      <c r="F7" s="57"/>
      <c r="G7" s="57"/>
      <c r="H7" s="59"/>
      <c r="I7" s="82" t="s">
        <v>505</v>
      </c>
      <c r="J7" s="57"/>
      <c r="K7" s="57"/>
      <c r="L7" s="59"/>
      <c r="M7" s="82"/>
      <c r="N7" s="57"/>
      <c r="O7" s="57"/>
      <c r="P7" s="57"/>
      <c r="Q7" s="57"/>
      <c r="R7" s="59"/>
    </row>
    <row r="8" spans="1:18" ht="19.5" customHeight="1">
      <c r="A8" s="70"/>
      <c r="B8" s="82" t="s">
        <v>506</v>
      </c>
      <c r="C8" s="57"/>
      <c r="D8" s="59"/>
      <c r="E8" s="82" t="s">
        <v>504</v>
      </c>
      <c r="F8" s="57"/>
      <c r="G8" s="57"/>
      <c r="H8" s="59"/>
      <c r="I8" s="82" t="s">
        <v>505</v>
      </c>
      <c r="J8" s="57"/>
      <c r="K8" s="57"/>
      <c r="L8" s="59"/>
      <c r="M8" s="64"/>
      <c r="N8" s="57"/>
      <c r="O8" s="57"/>
      <c r="P8" s="57"/>
      <c r="Q8" s="57"/>
      <c r="R8" s="59"/>
    </row>
    <row r="9" spans="1:18" ht="19.5" customHeight="1">
      <c r="A9" s="70"/>
      <c r="B9" s="82" t="s">
        <v>468</v>
      </c>
      <c r="C9" s="57"/>
      <c r="D9" s="59"/>
      <c r="E9" s="82" t="s">
        <v>113</v>
      </c>
      <c r="F9" s="57"/>
      <c r="G9" s="57"/>
      <c r="H9" s="59"/>
      <c r="I9" s="82"/>
      <c r="J9" s="57"/>
      <c r="K9" s="57"/>
      <c r="L9" s="59"/>
      <c r="M9" s="82" t="s">
        <v>507</v>
      </c>
      <c r="N9" s="57"/>
      <c r="O9" s="57"/>
      <c r="P9" s="57"/>
      <c r="Q9" s="57"/>
      <c r="R9" s="59"/>
    </row>
    <row r="10" spans="1:18" ht="19.5" customHeight="1">
      <c r="A10" s="70"/>
      <c r="B10" s="82" t="s">
        <v>508</v>
      </c>
      <c r="C10" s="57"/>
      <c r="D10" s="59"/>
      <c r="E10" s="82" t="s">
        <v>509</v>
      </c>
      <c r="F10" s="57"/>
      <c r="G10" s="57"/>
      <c r="H10" s="59"/>
      <c r="I10" s="82" t="s">
        <v>510</v>
      </c>
      <c r="J10" s="57"/>
      <c r="K10" s="57"/>
      <c r="L10" s="59"/>
      <c r="M10" s="82" t="s">
        <v>511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512</v>
      </c>
      <c r="C11" s="57"/>
      <c r="D11" s="59"/>
      <c r="E11" s="82" t="s">
        <v>122</v>
      </c>
      <c r="F11" s="57"/>
      <c r="G11" s="57"/>
      <c r="H11" s="59"/>
      <c r="I11" s="82" t="s">
        <v>113</v>
      </c>
      <c r="J11" s="57"/>
      <c r="K11" s="57"/>
      <c r="L11" s="59"/>
      <c r="M11" s="82" t="s">
        <v>511</v>
      </c>
      <c r="N11" s="57"/>
      <c r="O11" s="57"/>
      <c r="P11" s="57"/>
      <c r="Q11" s="57"/>
      <c r="R11" s="59"/>
    </row>
    <row r="12" spans="1:18" ht="19.5" customHeight="1">
      <c r="A12" s="70"/>
      <c r="B12" s="82"/>
      <c r="C12" s="57"/>
      <c r="D12" s="59"/>
      <c r="E12" s="82"/>
      <c r="F12" s="57"/>
      <c r="G12" s="57"/>
      <c r="H12" s="59"/>
      <c r="I12" s="82"/>
      <c r="J12" s="57"/>
      <c r="K12" s="57"/>
      <c r="L12" s="59"/>
      <c r="M12" s="82"/>
      <c r="N12" s="57"/>
      <c r="O12" s="57"/>
      <c r="P12" s="57"/>
      <c r="Q12" s="57"/>
      <c r="R12" s="59"/>
    </row>
    <row r="13" spans="1:18" ht="19.5" customHeight="1">
      <c r="A13" s="71"/>
      <c r="B13" s="64"/>
      <c r="C13" s="57"/>
      <c r="D13" s="59"/>
      <c r="E13" s="64"/>
      <c r="F13" s="57"/>
      <c r="G13" s="57"/>
      <c r="H13" s="59"/>
      <c r="I13" s="64"/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83" t="s">
        <v>316</v>
      </c>
      <c r="B14" s="82" t="s">
        <v>316</v>
      </c>
      <c r="C14" s="57"/>
      <c r="D14" s="59"/>
      <c r="E14" s="82" t="s">
        <v>317</v>
      </c>
      <c r="F14" s="57"/>
      <c r="G14" s="57"/>
      <c r="H14" s="59"/>
      <c r="I14" s="82" t="s">
        <v>136</v>
      </c>
      <c r="J14" s="57"/>
      <c r="K14" s="57"/>
      <c r="L14" s="59"/>
      <c r="M14" s="82" t="s">
        <v>318</v>
      </c>
      <c r="N14" s="57"/>
      <c r="O14" s="57"/>
      <c r="P14" s="57"/>
      <c r="Q14" s="57"/>
      <c r="R14" s="59"/>
    </row>
    <row r="15" spans="1:18" ht="19.5" customHeight="1">
      <c r="A15" s="70"/>
      <c r="B15" s="82"/>
      <c r="C15" s="57"/>
      <c r="D15" s="59"/>
      <c r="E15" s="82"/>
      <c r="F15" s="57"/>
      <c r="G15" s="57"/>
      <c r="H15" s="59"/>
      <c r="I15" s="82"/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0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0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2"/>
      <c r="C19" s="57"/>
      <c r="D19" s="59"/>
      <c r="E19" s="82"/>
      <c r="F19" s="57"/>
      <c r="G19" s="57"/>
      <c r="H19" s="59"/>
      <c r="I19" s="82"/>
      <c r="J19" s="57"/>
      <c r="K19" s="57"/>
      <c r="L19" s="59"/>
      <c r="M19" s="64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1"/>
      <c r="B21" s="82"/>
      <c r="C21" s="57"/>
      <c r="D21" s="59"/>
      <c r="E21" s="64"/>
      <c r="F21" s="57"/>
      <c r="G21" s="57"/>
      <c r="H21" s="59"/>
      <c r="I21" s="64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69"/>
      <c r="B22" s="67"/>
      <c r="C22" s="57"/>
      <c r="D22" s="59"/>
      <c r="E22" s="67"/>
      <c r="F22" s="57"/>
      <c r="G22" s="57"/>
      <c r="H22" s="59"/>
      <c r="I22" s="67"/>
      <c r="J22" s="57"/>
      <c r="K22" s="57"/>
      <c r="L22" s="59"/>
      <c r="M22" s="67"/>
      <c r="N22" s="57"/>
      <c r="O22" s="57"/>
      <c r="P22" s="57"/>
      <c r="Q22" s="57"/>
      <c r="R22" s="59"/>
    </row>
    <row r="23" spans="1:18" ht="19.5" customHeight="1">
      <c r="A23" s="70"/>
      <c r="B23" s="67"/>
      <c r="C23" s="57"/>
      <c r="D23" s="59"/>
      <c r="E23" s="67"/>
      <c r="F23" s="57"/>
      <c r="G23" s="57"/>
      <c r="H23" s="59"/>
      <c r="I23" s="67"/>
      <c r="J23" s="57"/>
      <c r="K23" s="57"/>
      <c r="L23" s="59"/>
      <c r="M23" s="67"/>
      <c r="N23" s="57"/>
      <c r="O23" s="57"/>
      <c r="P23" s="57"/>
      <c r="Q23" s="57"/>
      <c r="R23" s="59"/>
    </row>
    <row r="24" spans="1:18" ht="19.5" customHeight="1">
      <c r="A24" s="70"/>
      <c r="B24" s="67"/>
      <c r="C24" s="57"/>
      <c r="D24" s="59"/>
      <c r="E24" s="67"/>
      <c r="F24" s="57"/>
      <c r="G24" s="57"/>
      <c r="H24" s="59"/>
      <c r="I24" s="67"/>
      <c r="J24" s="57"/>
      <c r="K24" s="57"/>
      <c r="L24" s="59"/>
      <c r="M24" s="67"/>
      <c r="N24" s="57"/>
      <c r="O24" s="57"/>
      <c r="P24" s="57"/>
      <c r="Q24" s="57"/>
      <c r="R24" s="59"/>
    </row>
    <row r="25" spans="1:18" ht="19.5" customHeight="1">
      <c r="A25" s="70"/>
      <c r="B25" s="67"/>
      <c r="C25" s="57"/>
      <c r="D25" s="59"/>
      <c r="E25" s="67"/>
      <c r="F25" s="57"/>
      <c r="G25" s="57"/>
      <c r="H25" s="59"/>
      <c r="I25" s="67"/>
      <c r="J25" s="57"/>
      <c r="K25" s="57"/>
      <c r="L25" s="59"/>
      <c r="M25" s="67"/>
      <c r="N25" s="57"/>
      <c r="O25" s="57"/>
      <c r="P25" s="57"/>
      <c r="Q25" s="57"/>
      <c r="R25" s="59"/>
    </row>
    <row r="26" spans="1:18" ht="19.5" customHeight="1">
      <c r="A26" s="70"/>
      <c r="B26" s="67"/>
      <c r="C26" s="57"/>
      <c r="D26" s="59"/>
      <c r="E26" s="67"/>
      <c r="F26" s="57"/>
      <c r="G26" s="57"/>
      <c r="H26" s="59"/>
      <c r="I26" s="67"/>
      <c r="J26" s="57"/>
      <c r="K26" s="57"/>
      <c r="L26" s="59"/>
      <c r="M26" s="67"/>
      <c r="N26" s="57"/>
      <c r="O26" s="57"/>
      <c r="P26" s="57"/>
      <c r="Q26" s="57"/>
      <c r="R26" s="59"/>
    </row>
    <row r="27" spans="1:18" ht="19.5" customHeight="1">
      <c r="A27" s="70"/>
      <c r="B27" s="67"/>
      <c r="C27" s="57"/>
      <c r="D27" s="59"/>
      <c r="E27" s="67"/>
      <c r="F27" s="57"/>
      <c r="G27" s="57"/>
      <c r="H27" s="59"/>
      <c r="I27" s="67"/>
      <c r="J27" s="57"/>
      <c r="K27" s="57"/>
      <c r="L27" s="59"/>
      <c r="M27" s="67"/>
      <c r="N27" s="57"/>
      <c r="O27" s="57"/>
      <c r="P27" s="57"/>
      <c r="Q27" s="57"/>
      <c r="R27" s="59"/>
    </row>
    <row r="28" spans="1:18" ht="19.5" customHeight="1">
      <c r="A28" s="71"/>
      <c r="B28" s="67"/>
      <c r="C28" s="57"/>
      <c r="D28" s="59"/>
      <c r="E28" s="67"/>
      <c r="F28" s="57"/>
      <c r="G28" s="57"/>
      <c r="H28" s="59"/>
      <c r="I28" s="67"/>
      <c r="J28" s="57"/>
      <c r="K28" s="57"/>
      <c r="L28" s="59"/>
      <c r="M28" s="67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M20:R20"/>
    <mergeCell ref="I1:J1"/>
    <mergeCell ref="E3:H3"/>
    <mergeCell ref="I3:L3"/>
    <mergeCell ref="M3:R3"/>
    <mergeCell ref="A4:A13"/>
    <mergeCell ref="M4:R4"/>
    <mergeCell ref="M5:R5"/>
    <mergeCell ref="B16:D16"/>
    <mergeCell ref="E16:H16"/>
    <mergeCell ref="I16:L16"/>
    <mergeCell ref="M16:R16"/>
    <mergeCell ref="M6:R6"/>
    <mergeCell ref="B7:D7"/>
    <mergeCell ref="E7:H7"/>
    <mergeCell ref="I7:L7"/>
    <mergeCell ref="M7:R7"/>
    <mergeCell ref="I12:L12"/>
    <mergeCell ref="M12:R12"/>
    <mergeCell ref="I13:L13"/>
    <mergeCell ref="M13:R13"/>
    <mergeCell ref="P32:R34"/>
    <mergeCell ref="P35:R35"/>
    <mergeCell ref="P36:R36"/>
    <mergeCell ref="P37:R37"/>
    <mergeCell ref="P38:R38"/>
    <mergeCell ref="P39:R39"/>
    <mergeCell ref="P40:R40"/>
    <mergeCell ref="I24:L24"/>
    <mergeCell ref="M24:R24"/>
    <mergeCell ref="I25:L25"/>
    <mergeCell ref="M25:R25"/>
    <mergeCell ref="I26:L26"/>
    <mergeCell ref="M26:R26"/>
    <mergeCell ref="M27:R27"/>
    <mergeCell ref="I21:L21"/>
    <mergeCell ref="M21:R21"/>
    <mergeCell ref="I22:L22"/>
    <mergeCell ref="M22:R22"/>
    <mergeCell ref="I23:L23"/>
    <mergeCell ref="M23:R23"/>
    <mergeCell ref="I27:L27"/>
    <mergeCell ref="I28:L28"/>
    <mergeCell ref="M28:R28"/>
    <mergeCell ref="A39:B39"/>
    <mergeCell ref="A40:B40"/>
    <mergeCell ref="A22:A28"/>
    <mergeCell ref="A32:B32"/>
    <mergeCell ref="A33:B34"/>
    <mergeCell ref="A35:B35"/>
    <mergeCell ref="A36:B36"/>
    <mergeCell ref="A37:B37"/>
    <mergeCell ref="A38:B38"/>
    <mergeCell ref="A14:A21"/>
    <mergeCell ref="B14:D14"/>
    <mergeCell ref="E14:H14"/>
    <mergeCell ref="B15:D15"/>
    <mergeCell ref="E15:H15"/>
    <mergeCell ref="E27:H27"/>
    <mergeCell ref="E28:H28"/>
    <mergeCell ref="B21:D21"/>
    <mergeCell ref="E21:H21"/>
    <mergeCell ref="E22:H22"/>
    <mergeCell ref="E23:H23"/>
    <mergeCell ref="E24:H24"/>
    <mergeCell ref="E25:H25"/>
    <mergeCell ref="E26:H26"/>
    <mergeCell ref="B22:D22"/>
    <mergeCell ref="B23:D23"/>
    <mergeCell ref="B24:D24"/>
    <mergeCell ref="B25:D25"/>
    <mergeCell ref="B26:D26"/>
    <mergeCell ref="B27:D27"/>
    <mergeCell ref="B28:D28"/>
    <mergeCell ref="B17:D17"/>
    <mergeCell ref="E17:H17"/>
    <mergeCell ref="B18:D18"/>
    <mergeCell ref="B11:D11"/>
    <mergeCell ref="E11:H11"/>
    <mergeCell ref="I11:L11"/>
    <mergeCell ref="M11:R11"/>
    <mergeCell ref="B12:D12"/>
    <mergeCell ref="E12:H12"/>
    <mergeCell ref="B19:D19"/>
    <mergeCell ref="E19:H19"/>
    <mergeCell ref="B20:D20"/>
    <mergeCell ref="E20:H20"/>
    <mergeCell ref="B13:D13"/>
    <mergeCell ref="E13:H13"/>
    <mergeCell ref="I20:L20"/>
    <mergeCell ref="I14:L14"/>
    <mergeCell ref="M14:R14"/>
    <mergeCell ref="I15:L15"/>
    <mergeCell ref="M15:R15"/>
    <mergeCell ref="I17:L17"/>
    <mergeCell ref="M17:R17"/>
    <mergeCell ref="E18:H18"/>
    <mergeCell ref="I18:L18"/>
    <mergeCell ref="M18:R18"/>
    <mergeCell ref="I19:L19"/>
    <mergeCell ref="M19:R19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0"/>
  <sheetViews>
    <sheetView workbookViewId="0"/>
  </sheetViews>
  <sheetFormatPr defaultColWidth="12.625" defaultRowHeight="15" customHeight="1"/>
  <cols>
    <col min="1" max="1" width="7.375" customWidth="1"/>
    <col min="2" max="2" width="79.25" customWidth="1"/>
    <col min="3" max="26" width="7.625" customWidth="1"/>
  </cols>
  <sheetData>
    <row r="1" spans="1:2" ht="19.5" customHeight="1">
      <c r="A1" s="93" t="s">
        <v>513</v>
      </c>
      <c r="B1" s="59"/>
    </row>
    <row r="2" spans="1:2" ht="19.5" customHeight="1">
      <c r="A2" s="94" t="s">
        <v>514</v>
      </c>
      <c r="B2" s="53" t="s">
        <v>515</v>
      </c>
    </row>
    <row r="3" spans="1:2" ht="19.5" customHeight="1">
      <c r="A3" s="71"/>
      <c r="B3" s="53" t="s">
        <v>516</v>
      </c>
    </row>
    <row r="4" spans="1:2" ht="19.5" customHeight="1">
      <c r="A4" s="94" t="s">
        <v>517</v>
      </c>
      <c r="B4" s="53" t="s">
        <v>518</v>
      </c>
    </row>
    <row r="5" spans="1:2" ht="19.5" customHeight="1">
      <c r="A5" s="71"/>
      <c r="B5" s="53" t="s">
        <v>519</v>
      </c>
    </row>
    <row r="6" spans="1:2" ht="30" customHeight="1">
      <c r="A6" s="94" t="s">
        <v>520</v>
      </c>
      <c r="B6" s="53" t="s">
        <v>521</v>
      </c>
    </row>
    <row r="7" spans="1:2" ht="30" customHeight="1">
      <c r="A7" s="70"/>
      <c r="B7" s="53" t="s">
        <v>522</v>
      </c>
    </row>
    <row r="8" spans="1:2" ht="19.5" customHeight="1">
      <c r="A8" s="70"/>
      <c r="B8" s="53" t="s">
        <v>523</v>
      </c>
    </row>
    <row r="9" spans="1:2" ht="19.5" customHeight="1">
      <c r="A9" s="71"/>
      <c r="B9" s="53" t="s">
        <v>524</v>
      </c>
    </row>
    <row r="10" spans="1:2" ht="13.5" customHeight="1"/>
    <row r="11" spans="1:2" ht="13.5" customHeight="1"/>
    <row r="12" spans="1:2" ht="13.5" customHeight="1"/>
    <row r="13" spans="1:2" ht="13.5" customHeight="1"/>
    <row r="14" spans="1:2" ht="13.5" customHeight="1"/>
    <row r="15" spans="1:2" ht="13.5" customHeight="1"/>
    <row r="16" spans="1:2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4">
    <mergeCell ref="A1:B1"/>
    <mergeCell ref="A2:A3"/>
    <mergeCell ref="A4:A5"/>
    <mergeCell ref="A6:A9"/>
  </mergeCells>
  <phoneticPr fontId="21"/>
  <printOptions horizontalCentered="1" verticalCentered="1"/>
  <pageMargins left="0.23622047244094491" right="0.23622047244094491" top="0.74803149606299213" bottom="0.74803149606299213" header="0" footer="0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9" workbookViewId="0">
      <selection activeCell="A51" sqref="A51"/>
    </sheetView>
  </sheetViews>
  <sheetFormatPr defaultRowHeight="15"/>
  <cols>
    <col min="1" max="1" width="24.625" style="99" customWidth="1"/>
    <col min="2" max="2" width="8.625" style="100" customWidth="1"/>
    <col min="3" max="4" width="8.625" style="99" customWidth="1"/>
    <col min="5" max="7" width="9" style="99"/>
    <col min="8" max="8" width="13.25" style="99" customWidth="1"/>
    <col min="9" max="16384" width="9" style="99"/>
  </cols>
  <sheetData>
    <row r="1" spans="1:8" ht="15" customHeight="1">
      <c r="E1" s="101" t="s">
        <v>538</v>
      </c>
      <c r="F1" s="101" t="s">
        <v>539</v>
      </c>
    </row>
    <row r="2" spans="1:8" s="101" customFormat="1" ht="15" customHeight="1">
      <c r="A2" s="102" t="s">
        <v>540</v>
      </c>
      <c r="B2" s="102" t="s">
        <v>541</v>
      </c>
      <c r="C2" s="102" t="s">
        <v>542</v>
      </c>
      <c r="D2" s="102" t="s">
        <v>543</v>
      </c>
      <c r="E2" s="102" t="s">
        <v>544</v>
      </c>
      <c r="F2" s="102" t="s">
        <v>544</v>
      </c>
      <c r="G2" s="102" t="s">
        <v>545</v>
      </c>
      <c r="H2" s="102" t="s">
        <v>546</v>
      </c>
    </row>
    <row r="3" spans="1:8" ht="15" customHeight="1">
      <c r="A3" s="103" t="s">
        <v>547</v>
      </c>
      <c r="B3" s="104" t="s">
        <v>548</v>
      </c>
      <c r="C3" s="103">
        <v>100</v>
      </c>
      <c r="D3" s="103"/>
      <c r="E3" s="103" t="s">
        <v>549</v>
      </c>
      <c r="F3" s="103" t="s">
        <v>550</v>
      </c>
      <c r="G3" s="103"/>
      <c r="H3" s="103"/>
    </row>
    <row r="4" spans="1:8" ht="15" customHeight="1">
      <c r="A4" s="103" t="s">
        <v>551</v>
      </c>
      <c r="B4" s="104" t="s">
        <v>552</v>
      </c>
      <c r="C4" s="103">
        <v>261</v>
      </c>
      <c r="D4" s="103"/>
      <c r="E4" s="103" t="s">
        <v>553</v>
      </c>
      <c r="F4" s="103" t="s">
        <v>554</v>
      </c>
      <c r="G4" s="103"/>
      <c r="H4" s="103"/>
    </row>
    <row r="5" spans="1:8" ht="15" customHeight="1">
      <c r="A5" s="103" t="s">
        <v>555</v>
      </c>
      <c r="B5" s="104" t="s">
        <v>556</v>
      </c>
      <c r="C5" s="103">
        <v>250</v>
      </c>
      <c r="D5" s="103"/>
      <c r="E5" s="103" t="s">
        <v>557</v>
      </c>
      <c r="F5" s="103" t="s">
        <v>558</v>
      </c>
      <c r="G5" s="103"/>
      <c r="H5" s="103"/>
    </row>
    <row r="6" spans="1:8" ht="15" customHeight="1">
      <c r="A6" s="103" t="s">
        <v>559</v>
      </c>
      <c r="B6" s="104" t="s">
        <v>560</v>
      </c>
      <c r="C6" s="103">
        <v>283</v>
      </c>
      <c r="D6" s="103"/>
      <c r="E6" s="103" t="s">
        <v>553</v>
      </c>
      <c r="F6" s="103" t="s">
        <v>554</v>
      </c>
      <c r="G6" s="103"/>
      <c r="H6" s="103"/>
    </row>
    <row r="7" spans="1:8" ht="15" customHeight="1">
      <c r="A7" s="103" t="s">
        <v>561</v>
      </c>
      <c r="B7" s="104" t="s">
        <v>562</v>
      </c>
      <c r="C7" s="103">
        <v>166</v>
      </c>
      <c r="D7" s="103"/>
      <c r="E7" s="103" t="s">
        <v>550</v>
      </c>
      <c r="F7" s="103" t="s">
        <v>554</v>
      </c>
      <c r="G7" s="103"/>
      <c r="H7" s="103"/>
    </row>
    <row r="8" spans="1:8" ht="15" customHeight="1">
      <c r="A8" s="103" t="s">
        <v>563</v>
      </c>
      <c r="B8" s="104" t="s">
        <v>564</v>
      </c>
      <c r="C8" s="103">
        <v>248</v>
      </c>
      <c r="D8" s="103"/>
      <c r="E8" s="103" t="s">
        <v>550</v>
      </c>
      <c r="F8" s="103" t="s">
        <v>554</v>
      </c>
      <c r="G8" s="103"/>
      <c r="H8" s="103"/>
    </row>
    <row r="9" spans="1:8" ht="15" customHeight="1">
      <c r="A9" s="103" t="s">
        <v>565</v>
      </c>
      <c r="B9" s="104" t="s">
        <v>566</v>
      </c>
      <c r="C9" s="103">
        <v>195</v>
      </c>
      <c r="D9" s="103"/>
      <c r="E9" s="103" t="s">
        <v>567</v>
      </c>
      <c r="F9" s="103" t="s">
        <v>568</v>
      </c>
      <c r="G9" s="103"/>
      <c r="H9" s="103"/>
    </row>
    <row r="10" spans="1:8" ht="15" customHeight="1">
      <c r="A10" s="103" t="s">
        <v>569</v>
      </c>
      <c r="B10" s="104" t="s">
        <v>570</v>
      </c>
      <c r="C10" s="103">
        <v>95</v>
      </c>
      <c r="D10" s="103"/>
      <c r="E10" s="103" t="s">
        <v>550</v>
      </c>
      <c r="F10" s="103" t="s">
        <v>571</v>
      </c>
      <c r="G10" s="103"/>
      <c r="H10" s="103"/>
    </row>
    <row r="11" spans="1:8" ht="15" customHeight="1">
      <c r="A11" s="103" t="s">
        <v>572</v>
      </c>
      <c r="B11" s="104" t="s">
        <v>573</v>
      </c>
      <c r="C11" s="103">
        <f>165/2</f>
        <v>82.5</v>
      </c>
      <c r="D11" s="103"/>
      <c r="E11" s="103" t="s">
        <v>574</v>
      </c>
      <c r="F11" s="103" t="s">
        <v>567</v>
      </c>
      <c r="H11" s="103"/>
    </row>
    <row r="12" spans="1:8" ht="15" customHeight="1">
      <c r="A12" s="103" t="s">
        <v>575</v>
      </c>
      <c r="B12" s="104" t="s">
        <v>576</v>
      </c>
      <c r="C12" s="103">
        <v>297</v>
      </c>
      <c r="D12" s="103"/>
      <c r="E12" s="103" t="s">
        <v>577</v>
      </c>
      <c r="F12" s="103" t="s">
        <v>578</v>
      </c>
      <c r="G12" s="103"/>
      <c r="H12" s="103"/>
    </row>
    <row r="13" spans="1:8" ht="15" customHeight="1">
      <c r="A13" s="103" t="s">
        <v>579</v>
      </c>
      <c r="B13" s="104" t="s">
        <v>566</v>
      </c>
      <c r="C13" s="103">
        <v>165</v>
      </c>
      <c r="D13" s="103"/>
      <c r="E13" s="103" t="s">
        <v>580</v>
      </c>
      <c r="F13" s="103" t="s">
        <v>581</v>
      </c>
      <c r="G13" s="103"/>
      <c r="H13" s="103"/>
    </row>
    <row r="14" spans="1:8" ht="15" customHeight="1">
      <c r="A14" s="103" t="s">
        <v>582</v>
      </c>
      <c r="B14" s="104" t="s">
        <v>583</v>
      </c>
      <c r="C14" s="103">
        <v>170</v>
      </c>
      <c r="D14" s="103"/>
      <c r="E14" s="103" t="s">
        <v>584</v>
      </c>
      <c r="F14" s="103" t="s">
        <v>585</v>
      </c>
      <c r="G14" s="103"/>
      <c r="H14" s="103"/>
    </row>
    <row r="15" spans="1:8" ht="15" customHeight="1">
      <c r="A15" s="103" t="s">
        <v>586</v>
      </c>
      <c r="B15" s="104" t="s">
        <v>587</v>
      </c>
      <c r="C15" s="103">
        <f>95/2</f>
        <v>47.5</v>
      </c>
      <c r="D15" s="103"/>
      <c r="E15" s="103" t="s">
        <v>588</v>
      </c>
      <c r="F15" s="103" t="s">
        <v>584</v>
      </c>
      <c r="G15" s="103"/>
      <c r="H15" s="103"/>
    </row>
    <row r="16" spans="1:8" ht="15" customHeight="1">
      <c r="A16" s="103" t="s">
        <v>589</v>
      </c>
      <c r="B16" s="104" t="s">
        <v>590</v>
      </c>
      <c r="C16" s="103">
        <f>95/2</f>
        <v>47.5</v>
      </c>
      <c r="D16" s="103"/>
      <c r="E16" s="103" t="s">
        <v>588</v>
      </c>
      <c r="F16" s="103" t="s">
        <v>584</v>
      </c>
      <c r="G16" s="103"/>
      <c r="H16" s="103"/>
    </row>
    <row r="17" spans="1:8" ht="15" customHeight="1">
      <c r="A17" s="103" t="s">
        <v>591</v>
      </c>
      <c r="B17" s="104" t="s">
        <v>592</v>
      </c>
      <c r="C17" s="103">
        <f>151/2</f>
        <v>75.5</v>
      </c>
      <c r="D17" s="103"/>
      <c r="E17" s="103" t="s">
        <v>588</v>
      </c>
      <c r="F17" s="103" t="s">
        <v>584</v>
      </c>
      <c r="G17" s="103"/>
      <c r="H17" s="103"/>
    </row>
    <row r="18" spans="1:8" ht="15" customHeight="1">
      <c r="A18" s="103" t="s">
        <v>593</v>
      </c>
      <c r="B18" s="104" t="s">
        <v>594</v>
      </c>
      <c r="C18" s="103">
        <v>120</v>
      </c>
      <c r="D18" s="103"/>
      <c r="E18" s="103" t="s">
        <v>577</v>
      </c>
      <c r="F18" s="103" t="s">
        <v>585</v>
      </c>
      <c r="G18" s="103"/>
      <c r="H18" s="103"/>
    </row>
    <row r="19" spans="1:8" ht="15" customHeight="1">
      <c r="A19" s="103" t="s">
        <v>595</v>
      </c>
      <c r="B19" s="104" t="s">
        <v>596</v>
      </c>
      <c r="C19" s="103">
        <v>258</v>
      </c>
      <c r="D19" s="103"/>
      <c r="E19" s="103" t="s">
        <v>577</v>
      </c>
      <c r="F19" s="103" t="s">
        <v>585</v>
      </c>
      <c r="G19" s="103"/>
      <c r="H19" s="103"/>
    </row>
    <row r="20" spans="1:8" ht="15" customHeight="1">
      <c r="A20" s="103" t="s">
        <v>597</v>
      </c>
      <c r="B20" s="104" t="s">
        <v>598</v>
      </c>
      <c r="C20" s="103">
        <v>353</v>
      </c>
      <c r="D20" s="103"/>
      <c r="E20" s="103" t="s">
        <v>580</v>
      </c>
      <c r="F20" s="103" t="s">
        <v>568</v>
      </c>
      <c r="G20" s="103"/>
      <c r="H20" s="103"/>
    </row>
    <row r="21" spans="1:8" ht="15" customHeight="1">
      <c r="A21" s="103" t="s">
        <v>599</v>
      </c>
      <c r="B21" s="104" t="s">
        <v>600</v>
      </c>
      <c r="C21" s="103">
        <v>335</v>
      </c>
      <c r="D21" s="103"/>
      <c r="E21" s="103" t="s">
        <v>550</v>
      </c>
      <c r="F21" s="103" t="s">
        <v>554</v>
      </c>
      <c r="G21" s="103"/>
      <c r="H21" s="103"/>
    </row>
    <row r="22" spans="1:8" ht="15" customHeight="1">
      <c r="A22" s="103" t="s">
        <v>601</v>
      </c>
      <c r="B22" s="104" t="s">
        <v>602</v>
      </c>
      <c r="C22" s="103">
        <v>190</v>
      </c>
      <c r="D22" s="103"/>
      <c r="E22" s="103" t="s">
        <v>550</v>
      </c>
      <c r="F22" s="103" t="s">
        <v>554</v>
      </c>
      <c r="G22" s="103"/>
      <c r="H22" s="103"/>
    </row>
    <row r="23" spans="1:8" ht="15" customHeight="1">
      <c r="A23" s="103" t="s">
        <v>603</v>
      </c>
      <c r="B23" s="104" t="s">
        <v>604</v>
      </c>
      <c r="C23" s="103">
        <v>198</v>
      </c>
      <c r="D23" s="103"/>
      <c r="E23" s="103" t="s">
        <v>550</v>
      </c>
      <c r="F23" s="103" t="s">
        <v>554</v>
      </c>
      <c r="G23" s="103"/>
      <c r="H23" s="103"/>
    </row>
    <row r="24" spans="1:8" ht="15" customHeight="1">
      <c r="A24" s="103" t="s">
        <v>605</v>
      </c>
      <c r="B24" s="104" t="s">
        <v>556</v>
      </c>
      <c r="C24" s="103">
        <v>291</v>
      </c>
      <c r="D24" s="103"/>
      <c r="E24" s="103" t="s">
        <v>550</v>
      </c>
      <c r="F24" s="103" t="s">
        <v>554</v>
      </c>
      <c r="G24" s="103"/>
      <c r="H24" s="103"/>
    </row>
    <row r="25" spans="1:8" ht="15" customHeight="1">
      <c r="A25" s="103" t="s">
        <v>606</v>
      </c>
      <c r="B25" s="104" t="s">
        <v>607</v>
      </c>
      <c r="C25" s="103">
        <v>128</v>
      </c>
      <c r="D25" s="103"/>
      <c r="E25" s="103" t="s">
        <v>550</v>
      </c>
      <c r="F25" s="103" t="s">
        <v>554</v>
      </c>
      <c r="G25" s="103"/>
      <c r="H25" s="103"/>
    </row>
    <row r="26" spans="1:8" ht="15" customHeight="1">
      <c r="A26" s="103" t="s">
        <v>608</v>
      </c>
      <c r="B26" s="104" t="s">
        <v>609</v>
      </c>
      <c r="C26" s="103">
        <v>128</v>
      </c>
      <c r="D26" s="103"/>
      <c r="E26" s="103" t="s">
        <v>550</v>
      </c>
      <c r="F26" s="103" t="s">
        <v>554</v>
      </c>
      <c r="G26" s="103"/>
      <c r="H26" s="103"/>
    </row>
    <row r="27" spans="1:8" ht="15" customHeight="1">
      <c r="A27" s="103" t="s">
        <v>610</v>
      </c>
      <c r="B27" s="104" t="s">
        <v>611</v>
      </c>
      <c r="C27" s="103">
        <v>216</v>
      </c>
      <c r="D27" s="103"/>
      <c r="E27" s="103" t="s">
        <v>580</v>
      </c>
      <c r="F27" s="103" t="s">
        <v>568</v>
      </c>
      <c r="G27" s="103"/>
      <c r="H27" s="103"/>
    </row>
    <row r="28" spans="1:8" ht="15" customHeight="1">
      <c r="A28" s="103" t="s">
        <v>612</v>
      </c>
      <c r="B28" s="104" t="s">
        <v>613</v>
      </c>
      <c r="C28" s="103">
        <v>128</v>
      </c>
      <c r="D28" s="103"/>
      <c r="E28" s="103" t="s">
        <v>580</v>
      </c>
      <c r="F28" s="103" t="s">
        <v>568</v>
      </c>
      <c r="G28" s="103"/>
      <c r="H28" s="103"/>
    </row>
    <row r="29" spans="1:8" ht="15" customHeight="1">
      <c r="A29" s="103" t="s">
        <v>614</v>
      </c>
      <c r="B29" s="104" t="s">
        <v>615</v>
      </c>
      <c r="C29" s="103">
        <f>98/2</f>
        <v>49</v>
      </c>
      <c r="D29" s="103"/>
      <c r="E29" s="103" t="s">
        <v>574</v>
      </c>
      <c r="F29" s="103" t="s">
        <v>567</v>
      </c>
      <c r="G29" s="103"/>
      <c r="H29" s="103"/>
    </row>
    <row r="30" spans="1:8" ht="15" customHeight="1">
      <c r="A30" s="103" t="s">
        <v>616</v>
      </c>
      <c r="B30" s="104" t="s">
        <v>617</v>
      </c>
      <c r="C30" s="103">
        <v>238</v>
      </c>
      <c r="D30" s="103"/>
      <c r="E30" s="103" t="s">
        <v>580</v>
      </c>
      <c r="F30" s="103" t="s">
        <v>568</v>
      </c>
      <c r="G30" s="103"/>
      <c r="H30" s="103"/>
    </row>
    <row r="31" spans="1:8" ht="15" customHeight="1">
      <c r="A31" s="103" t="s">
        <v>618</v>
      </c>
      <c r="B31" s="104" t="s">
        <v>592</v>
      </c>
      <c r="C31" s="103">
        <f>237/2</f>
        <v>118.5</v>
      </c>
      <c r="D31" s="103"/>
      <c r="E31" s="103" t="s">
        <v>574</v>
      </c>
      <c r="F31" s="103" t="s">
        <v>567</v>
      </c>
      <c r="G31" s="103"/>
      <c r="H31" s="103"/>
    </row>
    <row r="32" spans="1:8" ht="15" customHeight="1">
      <c r="A32" s="103" t="s">
        <v>619</v>
      </c>
      <c r="B32" s="104" t="s">
        <v>620</v>
      </c>
      <c r="C32" s="103">
        <f>95*2</f>
        <v>190</v>
      </c>
      <c r="D32" s="103"/>
      <c r="E32" s="103" t="s">
        <v>578</v>
      </c>
      <c r="F32" s="103" t="s">
        <v>621</v>
      </c>
      <c r="G32" s="103"/>
      <c r="H32" s="103"/>
    </row>
    <row r="33" spans="1:8" ht="15" customHeight="1">
      <c r="A33" s="103" t="s">
        <v>622</v>
      </c>
      <c r="B33" s="104" t="s">
        <v>623</v>
      </c>
      <c r="C33" s="103">
        <v>288</v>
      </c>
      <c r="D33" s="103"/>
      <c r="E33" s="103" t="s">
        <v>567</v>
      </c>
      <c r="F33" s="103" t="s">
        <v>568</v>
      </c>
      <c r="G33" s="103"/>
      <c r="H33" s="103"/>
    </row>
    <row r="34" spans="1:8" ht="15" customHeight="1">
      <c r="A34" s="103" t="s">
        <v>624</v>
      </c>
      <c r="B34" s="104" t="s">
        <v>625</v>
      </c>
      <c r="C34" s="103">
        <v>121</v>
      </c>
      <c r="D34" s="103"/>
      <c r="E34" s="103" t="s">
        <v>567</v>
      </c>
      <c r="F34" s="103" t="s">
        <v>568</v>
      </c>
      <c r="G34" s="103"/>
      <c r="H34" s="103"/>
    </row>
    <row r="35" spans="1:8" ht="15" customHeight="1">
      <c r="A35" s="103" t="s">
        <v>626</v>
      </c>
      <c r="B35" s="104" t="s">
        <v>627</v>
      </c>
      <c r="C35" s="103">
        <v>150</v>
      </c>
      <c r="D35" s="103"/>
      <c r="E35" s="103" t="s">
        <v>628</v>
      </c>
      <c r="F35" s="103" t="s">
        <v>629</v>
      </c>
      <c r="G35" s="103"/>
      <c r="H35" s="103"/>
    </row>
    <row r="36" spans="1:8" ht="15" customHeight="1">
      <c r="A36" s="103" t="s">
        <v>630</v>
      </c>
      <c r="B36" s="104" t="s">
        <v>631</v>
      </c>
      <c r="C36" s="103">
        <v>110</v>
      </c>
      <c r="D36" s="103"/>
      <c r="E36" s="103" t="s">
        <v>631</v>
      </c>
      <c r="F36" s="103" t="s">
        <v>632</v>
      </c>
      <c r="G36" s="103"/>
      <c r="H36" s="103"/>
    </row>
    <row r="37" spans="1:8" ht="15" customHeight="1">
      <c r="A37" s="103" t="s">
        <v>633</v>
      </c>
      <c r="B37" s="104" t="s">
        <v>634</v>
      </c>
      <c r="C37" s="105">
        <f>258*4</f>
        <v>1032</v>
      </c>
      <c r="D37" s="105"/>
      <c r="E37" s="103" t="s">
        <v>634</v>
      </c>
      <c r="F37" s="103" t="s">
        <v>635</v>
      </c>
      <c r="G37" s="103"/>
      <c r="H37" s="103"/>
    </row>
    <row r="38" spans="1:8" ht="15" customHeight="1">
      <c r="A38" s="103" t="s">
        <v>636</v>
      </c>
      <c r="B38" s="104" t="s">
        <v>637</v>
      </c>
      <c r="C38" s="105">
        <f>356/2</f>
        <v>178</v>
      </c>
      <c r="D38" s="105"/>
      <c r="E38" s="103" t="s">
        <v>638</v>
      </c>
      <c r="F38" s="103" t="s">
        <v>631</v>
      </c>
      <c r="G38" s="103"/>
      <c r="H38" s="103"/>
    </row>
    <row r="39" spans="1:8" ht="15" customHeight="1">
      <c r="A39" s="103" t="s">
        <v>639</v>
      </c>
      <c r="B39" s="104" t="s">
        <v>640</v>
      </c>
      <c r="C39" s="105">
        <v>199</v>
      </c>
      <c r="D39" s="105"/>
      <c r="E39" s="103" t="s">
        <v>567</v>
      </c>
      <c r="F39" s="103" t="s">
        <v>581</v>
      </c>
      <c r="G39" s="103"/>
      <c r="H39" s="103"/>
    </row>
    <row r="40" spans="1:8" ht="15" customHeight="1">
      <c r="A40" s="103" t="s">
        <v>641</v>
      </c>
      <c r="B40" s="104" t="s">
        <v>642</v>
      </c>
      <c r="C40" s="103">
        <v>554</v>
      </c>
      <c r="D40" s="103"/>
      <c r="E40" s="103" t="s">
        <v>567</v>
      </c>
      <c r="F40" s="103" t="s">
        <v>581</v>
      </c>
      <c r="G40" s="103"/>
      <c r="H40" s="103"/>
    </row>
    <row r="41" spans="1:8" ht="15" customHeight="1">
      <c r="A41" s="103" t="s">
        <v>643</v>
      </c>
      <c r="B41" s="104" t="s">
        <v>644</v>
      </c>
      <c r="C41" s="103">
        <f>334/2</f>
        <v>167</v>
      </c>
      <c r="D41" s="103"/>
      <c r="E41" s="103" t="s">
        <v>567</v>
      </c>
      <c r="F41" s="103" t="s">
        <v>581</v>
      </c>
      <c r="G41" s="103"/>
      <c r="H41" s="103"/>
    </row>
    <row r="42" spans="1:8" ht="15" customHeight="1">
      <c r="A42" s="103" t="s">
        <v>645</v>
      </c>
      <c r="B42" s="104"/>
      <c r="C42" s="103">
        <v>100</v>
      </c>
      <c r="D42" s="103"/>
      <c r="E42" s="103" t="s">
        <v>568</v>
      </c>
      <c r="F42" s="103" t="s">
        <v>646</v>
      </c>
      <c r="G42" s="103"/>
      <c r="H42" s="103"/>
    </row>
    <row r="44" spans="1:8">
      <c r="A44" s="106" t="s">
        <v>647</v>
      </c>
      <c r="B44" s="107"/>
      <c r="C44" s="108">
        <f>SUM(C3:C43)</f>
        <v>8322.5</v>
      </c>
      <c r="D44" s="103"/>
    </row>
    <row r="45" spans="1:8">
      <c r="A45" s="109"/>
      <c r="B45" s="110"/>
      <c r="C45" s="111"/>
    </row>
    <row r="46" spans="1:8">
      <c r="A46" s="112" t="s">
        <v>648</v>
      </c>
      <c r="B46" s="102" t="s">
        <v>649</v>
      </c>
      <c r="C46" s="113" t="s">
        <v>650</v>
      </c>
    </row>
    <row r="47" spans="1:8">
      <c r="A47" s="114"/>
      <c r="B47" s="102" t="s">
        <v>651</v>
      </c>
      <c r="C47" s="102" t="s">
        <v>652</v>
      </c>
    </row>
  </sheetData>
  <mergeCells count="2">
    <mergeCell ref="A44:B44"/>
    <mergeCell ref="A46:A47"/>
  </mergeCells>
  <phoneticPr fontId="21"/>
  <pageMargins left="0.25" right="0.25" top="0.75" bottom="0.75" header="0.3" footer="0.3"/>
  <pageSetup paperSize="9" orientation="portrait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7" sqref="H7"/>
    </sheetView>
  </sheetViews>
  <sheetFormatPr defaultRowHeight="15"/>
  <cols>
    <col min="1" max="1" width="23.625" style="99" customWidth="1"/>
    <col min="2" max="2" width="8.625" style="100" customWidth="1"/>
    <col min="3" max="4" width="8.625" style="117" customWidth="1"/>
    <col min="5" max="5" width="8.625" style="118" customWidth="1"/>
    <col min="6" max="6" width="8.625" style="99" customWidth="1"/>
    <col min="7" max="7" width="9" style="99"/>
    <col min="8" max="8" width="15.375" style="99" customWidth="1"/>
    <col min="9" max="16384" width="9" style="99"/>
  </cols>
  <sheetData>
    <row r="1" spans="1:8" ht="15" customHeight="1">
      <c r="A1" s="102" t="s">
        <v>653</v>
      </c>
      <c r="B1" s="106" t="s">
        <v>654</v>
      </c>
      <c r="C1" s="115"/>
      <c r="D1" s="115"/>
      <c r="E1" s="107"/>
      <c r="F1" s="116" t="s">
        <v>655</v>
      </c>
      <c r="G1" s="116"/>
      <c r="H1" s="116"/>
    </row>
    <row r="2" spans="1:8" ht="15" customHeight="1">
      <c r="A2" s="102" t="s">
        <v>656</v>
      </c>
      <c r="B2" s="116" t="s">
        <v>657</v>
      </c>
      <c r="C2" s="116"/>
      <c r="D2" s="116"/>
      <c r="E2" s="116"/>
      <c r="F2" s="116" t="s">
        <v>658</v>
      </c>
      <c r="G2" s="116"/>
      <c r="H2" s="116"/>
    </row>
    <row r="3" spans="1:8" ht="15" customHeight="1"/>
    <row r="4" spans="1:8" ht="15" customHeight="1">
      <c r="A4" s="116" t="s">
        <v>540</v>
      </c>
      <c r="B4" s="126" t="s">
        <v>659</v>
      </c>
      <c r="C4" s="119" t="s">
        <v>660</v>
      </c>
      <c r="D4" s="119" t="s">
        <v>661</v>
      </c>
      <c r="E4" s="120" t="s">
        <v>542</v>
      </c>
      <c r="F4" s="116" t="s">
        <v>543</v>
      </c>
      <c r="G4" s="116" t="s">
        <v>662</v>
      </c>
      <c r="H4" s="116" t="s">
        <v>546</v>
      </c>
    </row>
    <row r="5" spans="1:8" s="101" customFormat="1" ht="24" customHeight="1">
      <c r="A5" s="116"/>
      <c r="B5" s="127"/>
      <c r="C5" s="121" t="s">
        <v>544</v>
      </c>
      <c r="D5" s="121" t="s">
        <v>544</v>
      </c>
      <c r="E5" s="120"/>
      <c r="F5" s="116"/>
      <c r="G5" s="116"/>
      <c r="H5" s="116"/>
    </row>
    <row r="6" spans="1:8" ht="24" customHeight="1">
      <c r="A6" s="128" t="s">
        <v>663</v>
      </c>
      <c r="B6" s="104" t="s">
        <v>664</v>
      </c>
      <c r="C6" s="108" t="s">
        <v>664</v>
      </c>
      <c r="D6" s="108" t="s">
        <v>665</v>
      </c>
      <c r="E6" s="105">
        <v>2640</v>
      </c>
      <c r="F6" s="103"/>
      <c r="G6" s="103"/>
      <c r="H6" s="103"/>
    </row>
    <row r="7" spans="1:8" ht="24" customHeight="1">
      <c r="A7" s="129" t="s">
        <v>777</v>
      </c>
      <c r="B7" s="104" t="s">
        <v>666</v>
      </c>
      <c r="C7" s="108" t="s">
        <v>667</v>
      </c>
      <c r="D7" s="108" t="s">
        <v>668</v>
      </c>
      <c r="E7" s="105">
        <v>400</v>
      </c>
      <c r="F7" s="103"/>
      <c r="G7" s="103"/>
      <c r="H7" s="103"/>
    </row>
    <row r="8" spans="1:8" ht="24" customHeight="1">
      <c r="A8" s="129" t="s">
        <v>778</v>
      </c>
      <c r="B8" s="104" t="s">
        <v>669</v>
      </c>
      <c r="C8" s="108" t="s">
        <v>670</v>
      </c>
      <c r="D8" s="108" t="s">
        <v>671</v>
      </c>
      <c r="E8" s="105">
        <v>300</v>
      </c>
      <c r="F8" s="103"/>
      <c r="G8" s="103"/>
      <c r="H8" s="103"/>
    </row>
    <row r="9" spans="1:8" ht="24" customHeight="1">
      <c r="A9" s="129" t="s">
        <v>779</v>
      </c>
      <c r="B9" s="104" t="s">
        <v>672</v>
      </c>
      <c r="C9" s="108" t="s">
        <v>671</v>
      </c>
      <c r="D9" s="108" t="s">
        <v>673</v>
      </c>
      <c r="E9" s="105">
        <v>400</v>
      </c>
      <c r="F9" s="103"/>
      <c r="G9" s="103"/>
      <c r="H9" s="103"/>
    </row>
    <row r="10" spans="1:8" ht="24" customHeight="1">
      <c r="A10" s="129" t="s">
        <v>780</v>
      </c>
      <c r="B10" s="104" t="s">
        <v>554</v>
      </c>
      <c r="C10" s="108" t="s">
        <v>554</v>
      </c>
      <c r="D10" s="108" t="s">
        <v>674</v>
      </c>
      <c r="E10" s="105">
        <v>384</v>
      </c>
      <c r="F10" s="103"/>
      <c r="G10" s="103"/>
      <c r="H10" s="103"/>
    </row>
    <row r="11" spans="1:8" ht="24" customHeight="1">
      <c r="A11" s="129" t="s">
        <v>781</v>
      </c>
      <c r="B11" s="104" t="s">
        <v>558</v>
      </c>
      <c r="C11" s="108" t="s">
        <v>558</v>
      </c>
      <c r="D11" s="108" t="s">
        <v>675</v>
      </c>
      <c r="E11" s="105">
        <v>280</v>
      </c>
      <c r="F11" s="103"/>
      <c r="G11" s="103"/>
      <c r="H11" s="103" t="s">
        <v>676</v>
      </c>
    </row>
    <row r="12" spans="1:8" ht="24" customHeight="1">
      <c r="A12" s="129" t="s">
        <v>782</v>
      </c>
      <c r="B12" s="104" t="s">
        <v>677</v>
      </c>
      <c r="C12" s="108" t="s">
        <v>677</v>
      </c>
      <c r="D12" s="108" t="s">
        <v>678</v>
      </c>
      <c r="E12" s="105">
        <v>1152</v>
      </c>
      <c r="F12" s="103"/>
      <c r="G12" s="103"/>
      <c r="H12" s="103"/>
    </row>
    <row r="13" spans="1:8" ht="24" customHeight="1">
      <c r="A13" s="129" t="s">
        <v>783</v>
      </c>
      <c r="B13" s="104" t="s">
        <v>679</v>
      </c>
      <c r="C13" s="108" t="s">
        <v>679</v>
      </c>
      <c r="D13" s="108" t="s">
        <v>680</v>
      </c>
      <c r="E13" s="105">
        <v>140</v>
      </c>
      <c r="F13" s="103"/>
      <c r="G13" s="103"/>
      <c r="H13" s="103"/>
    </row>
    <row r="14" spans="1:8" ht="24" customHeight="1">
      <c r="A14" s="129" t="s">
        <v>784</v>
      </c>
      <c r="B14" s="104" t="s">
        <v>681</v>
      </c>
      <c r="C14" s="108" t="s">
        <v>681</v>
      </c>
      <c r="D14" s="108" t="s">
        <v>682</v>
      </c>
      <c r="E14" s="105">
        <v>1600</v>
      </c>
      <c r="F14" s="103"/>
      <c r="H14" s="103" t="s">
        <v>683</v>
      </c>
    </row>
    <row r="15" spans="1:8" ht="24" customHeight="1">
      <c r="A15" s="129" t="s">
        <v>785</v>
      </c>
      <c r="B15" s="104" t="s">
        <v>684</v>
      </c>
      <c r="C15" s="108" t="s">
        <v>684</v>
      </c>
      <c r="D15" s="108" t="s">
        <v>685</v>
      </c>
      <c r="E15" s="105">
        <v>400</v>
      </c>
      <c r="F15" s="103"/>
      <c r="G15" s="103"/>
      <c r="H15" s="103" t="s">
        <v>686</v>
      </c>
    </row>
    <row r="16" spans="1:8" ht="24" customHeight="1">
      <c r="A16" s="129" t="s">
        <v>786</v>
      </c>
      <c r="B16" s="104" t="s">
        <v>687</v>
      </c>
      <c r="C16" s="108" t="s">
        <v>687</v>
      </c>
      <c r="D16" s="108" t="s">
        <v>553</v>
      </c>
      <c r="E16" s="105">
        <v>280</v>
      </c>
      <c r="F16" s="103"/>
      <c r="G16" s="103"/>
      <c r="H16" s="103"/>
    </row>
    <row r="17" spans="1:8" ht="24" customHeight="1">
      <c r="A17" s="129"/>
      <c r="B17" s="104"/>
      <c r="C17" s="108"/>
      <c r="D17" s="108"/>
      <c r="E17" s="105"/>
      <c r="F17" s="103"/>
      <c r="G17" s="103"/>
      <c r="H17" s="103"/>
    </row>
    <row r="18" spans="1:8" ht="24" customHeight="1">
      <c r="A18" s="129"/>
      <c r="B18" s="104"/>
      <c r="C18" s="108"/>
      <c r="D18" s="108"/>
      <c r="E18" s="105"/>
      <c r="F18" s="103"/>
      <c r="G18" s="103"/>
      <c r="H18" s="103"/>
    </row>
    <row r="19" spans="1:8" ht="24" customHeight="1">
      <c r="A19" s="129"/>
      <c r="B19" s="104"/>
      <c r="C19" s="108"/>
      <c r="D19" s="108"/>
      <c r="E19" s="105"/>
      <c r="F19" s="103"/>
      <c r="G19" s="103"/>
      <c r="H19" s="103"/>
    </row>
    <row r="20" spans="1:8" ht="24" customHeight="1">
      <c r="A20" s="129"/>
      <c r="B20" s="104"/>
      <c r="C20" s="108"/>
      <c r="D20" s="108"/>
      <c r="E20" s="105"/>
      <c r="F20" s="103"/>
      <c r="G20" s="103"/>
      <c r="H20" s="103"/>
    </row>
    <row r="21" spans="1:8" ht="24" customHeight="1">
      <c r="A21" s="129"/>
      <c r="B21" s="104"/>
      <c r="C21" s="108"/>
      <c r="D21" s="108"/>
      <c r="E21" s="105"/>
      <c r="F21" s="103"/>
      <c r="G21" s="103"/>
      <c r="H21" s="103"/>
    </row>
    <row r="22" spans="1:8" ht="24" customHeight="1">
      <c r="A22" s="129"/>
      <c r="B22" s="104"/>
      <c r="C22" s="108"/>
      <c r="D22" s="108"/>
      <c r="E22" s="105"/>
      <c r="F22" s="103"/>
      <c r="G22" s="103"/>
      <c r="H22" s="103"/>
    </row>
    <row r="23" spans="1:8" ht="24" customHeight="1">
      <c r="A23" s="129"/>
      <c r="B23" s="104"/>
      <c r="C23" s="108"/>
      <c r="D23" s="108"/>
      <c r="E23" s="105"/>
      <c r="F23" s="103"/>
      <c r="G23" s="103"/>
      <c r="H23" s="103"/>
    </row>
    <row r="25" spans="1:8">
      <c r="A25" s="106" t="s">
        <v>647</v>
      </c>
      <c r="B25" s="107"/>
      <c r="C25" s="108">
        <f>E25/2</f>
        <v>3988</v>
      </c>
      <c r="D25" s="108" t="s">
        <v>688</v>
      </c>
      <c r="E25" s="108">
        <f>SUM(E6:E24)</f>
        <v>7976</v>
      </c>
      <c r="F25" s="103"/>
    </row>
    <row r="26" spans="1:8">
      <c r="A26" s="116" t="s">
        <v>689</v>
      </c>
      <c r="B26" s="116"/>
      <c r="C26" s="108">
        <f>C25/3</f>
        <v>1329.3333333333333</v>
      </c>
      <c r="E26" s="122"/>
    </row>
    <row r="27" spans="1:8">
      <c r="A27" s="106" t="s">
        <v>690</v>
      </c>
      <c r="B27" s="107"/>
      <c r="C27" s="108">
        <f>C26/8</f>
        <v>166.16666666666666</v>
      </c>
      <c r="E27" s="123"/>
    </row>
  </sheetData>
  <mergeCells count="13">
    <mergeCell ref="A25:B25"/>
    <mergeCell ref="A26:B26"/>
    <mergeCell ref="A27:B27"/>
    <mergeCell ref="B1:E1"/>
    <mergeCell ref="F1:H1"/>
    <mergeCell ref="B2:E2"/>
    <mergeCell ref="F2:H2"/>
    <mergeCell ref="A4:A5"/>
    <mergeCell ref="B4:B5"/>
    <mergeCell ref="E4:E5"/>
    <mergeCell ref="F4:F5"/>
    <mergeCell ref="G4:G5"/>
    <mergeCell ref="H4:H5"/>
  </mergeCells>
  <phoneticPr fontId="21"/>
  <pageMargins left="0.25" right="0.25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24"/>
      <c r="F1" s="34" t="s">
        <v>52</v>
      </c>
      <c r="G1" s="34"/>
      <c r="H1" s="34" t="s">
        <v>53</v>
      </c>
      <c r="I1" s="81" t="s">
        <v>54</v>
      </c>
      <c r="J1" s="55"/>
      <c r="K1" s="35" t="s">
        <v>5</v>
      </c>
      <c r="L1" s="36"/>
      <c r="M1" s="36"/>
      <c r="N1" s="24"/>
      <c r="O1" s="35" t="s">
        <v>55</v>
      </c>
      <c r="P1" s="24"/>
      <c r="Q1" s="36"/>
      <c r="R1" s="37" t="s">
        <v>16</v>
      </c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59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69"/>
      <c r="B4" s="67"/>
      <c r="C4" s="57"/>
      <c r="D4" s="59"/>
      <c r="E4" s="67"/>
      <c r="F4" s="57"/>
      <c r="G4" s="57"/>
      <c r="H4" s="59"/>
      <c r="I4" s="67"/>
      <c r="J4" s="57"/>
      <c r="K4" s="57"/>
      <c r="L4" s="59"/>
      <c r="M4" s="67"/>
      <c r="N4" s="57"/>
      <c r="O4" s="57"/>
      <c r="P4" s="57"/>
      <c r="Q4" s="57"/>
      <c r="R4" s="59"/>
    </row>
    <row r="5" spans="1:18" ht="19.5" customHeight="1">
      <c r="A5" s="70"/>
      <c r="B5" s="67"/>
      <c r="C5" s="57"/>
      <c r="D5" s="59"/>
      <c r="E5" s="67"/>
      <c r="F5" s="57"/>
      <c r="G5" s="57"/>
      <c r="H5" s="59"/>
      <c r="I5" s="67"/>
      <c r="J5" s="57"/>
      <c r="K5" s="57"/>
      <c r="L5" s="59"/>
      <c r="M5" s="67"/>
      <c r="N5" s="57"/>
      <c r="O5" s="57"/>
      <c r="P5" s="57"/>
      <c r="Q5" s="57"/>
      <c r="R5" s="59"/>
    </row>
    <row r="6" spans="1:18" ht="19.5" customHeight="1">
      <c r="A6" s="70"/>
      <c r="B6" s="67"/>
      <c r="C6" s="57"/>
      <c r="D6" s="59"/>
      <c r="E6" s="67"/>
      <c r="F6" s="57"/>
      <c r="G6" s="57"/>
      <c r="H6" s="59"/>
      <c r="I6" s="67"/>
      <c r="J6" s="57"/>
      <c r="K6" s="57"/>
      <c r="L6" s="59"/>
      <c r="M6" s="67"/>
      <c r="N6" s="57"/>
      <c r="O6" s="57"/>
      <c r="P6" s="57"/>
      <c r="Q6" s="57"/>
      <c r="R6" s="59"/>
    </row>
    <row r="7" spans="1:18" ht="19.5" customHeight="1">
      <c r="A7" s="70"/>
      <c r="B7" s="67"/>
      <c r="C7" s="57"/>
      <c r="D7" s="59"/>
      <c r="E7" s="67"/>
      <c r="F7" s="57"/>
      <c r="G7" s="57"/>
      <c r="H7" s="59"/>
      <c r="I7" s="67"/>
      <c r="J7" s="57"/>
      <c r="K7" s="57"/>
      <c r="L7" s="59"/>
      <c r="M7" s="67"/>
      <c r="N7" s="57"/>
      <c r="O7" s="57"/>
      <c r="P7" s="57"/>
      <c r="Q7" s="57"/>
      <c r="R7" s="59"/>
    </row>
    <row r="8" spans="1:18" ht="19.5" customHeight="1">
      <c r="A8" s="70"/>
      <c r="B8" s="67"/>
      <c r="C8" s="57"/>
      <c r="D8" s="59"/>
      <c r="E8" s="67"/>
      <c r="F8" s="57"/>
      <c r="G8" s="57"/>
      <c r="H8" s="59"/>
      <c r="I8" s="67"/>
      <c r="J8" s="57"/>
      <c r="K8" s="57"/>
      <c r="L8" s="59"/>
      <c r="M8" s="67"/>
      <c r="N8" s="57"/>
      <c r="O8" s="57"/>
      <c r="P8" s="57"/>
      <c r="Q8" s="57"/>
      <c r="R8" s="59"/>
    </row>
    <row r="9" spans="1:18" ht="19.5" customHeight="1">
      <c r="A9" s="70"/>
      <c r="B9" s="67"/>
      <c r="C9" s="57"/>
      <c r="D9" s="59"/>
      <c r="E9" s="67"/>
      <c r="F9" s="57"/>
      <c r="G9" s="57"/>
      <c r="H9" s="59"/>
      <c r="I9" s="67"/>
      <c r="J9" s="57"/>
      <c r="K9" s="57"/>
      <c r="L9" s="59"/>
      <c r="M9" s="67"/>
      <c r="N9" s="57"/>
      <c r="O9" s="57"/>
      <c r="P9" s="57"/>
      <c r="Q9" s="57"/>
      <c r="R9" s="59"/>
    </row>
    <row r="10" spans="1:18" ht="19.5" customHeight="1">
      <c r="A10" s="70"/>
      <c r="B10" s="67"/>
      <c r="C10" s="57"/>
      <c r="D10" s="59"/>
      <c r="E10" s="67"/>
      <c r="F10" s="57"/>
      <c r="G10" s="57"/>
      <c r="H10" s="59"/>
      <c r="I10" s="67"/>
      <c r="J10" s="57"/>
      <c r="K10" s="57"/>
      <c r="L10" s="59"/>
      <c r="M10" s="67"/>
      <c r="N10" s="57"/>
      <c r="O10" s="57"/>
      <c r="P10" s="57"/>
      <c r="Q10" s="57"/>
      <c r="R10" s="59"/>
    </row>
    <row r="11" spans="1:18" ht="19.5" customHeight="1">
      <c r="A11" s="70"/>
      <c r="B11" s="67"/>
      <c r="C11" s="57"/>
      <c r="D11" s="59"/>
      <c r="E11" s="67"/>
      <c r="F11" s="57"/>
      <c r="G11" s="57"/>
      <c r="H11" s="59"/>
      <c r="I11" s="67"/>
      <c r="J11" s="57"/>
      <c r="K11" s="57"/>
      <c r="L11" s="59"/>
      <c r="M11" s="67"/>
      <c r="N11" s="57"/>
      <c r="O11" s="57"/>
      <c r="P11" s="57"/>
      <c r="Q11" s="57"/>
      <c r="R11" s="59"/>
    </row>
    <row r="12" spans="1:18" ht="19.5" customHeight="1">
      <c r="A12" s="70"/>
      <c r="B12" s="67"/>
      <c r="C12" s="57"/>
      <c r="D12" s="59"/>
      <c r="E12" s="67"/>
      <c r="F12" s="57"/>
      <c r="G12" s="57"/>
      <c r="H12" s="59"/>
      <c r="I12" s="67"/>
      <c r="J12" s="57"/>
      <c r="K12" s="57"/>
      <c r="L12" s="59"/>
      <c r="M12" s="67"/>
      <c r="N12" s="57"/>
      <c r="O12" s="57"/>
      <c r="P12" s="57"/>
      <c r="Q12" s="57"/>
      <c r="R12" s="59"/>
    </row>
    <row r="13" spans="1:18" ht="19.5" customHeight="1">
      <c r="A13" s="71"/>
      <c r="B13" s="67"/>
      <c r="C13" s="57"/>
      <c r="D13" s="59"/>
      <c r="E13" s="67"/>
      <c r="F13" s="57"/>
      <c r="G13" s="57"/>
      <c r="H13" s="59"/>
      <c r="I13" s="67"/>
      <c r="J13" s="57"/>
      <c r="K13" s="57"/>
      <c r="L13" s="59"/>
      <c r="M13" s="67"/>
      <c r="N13" s="57"/>
      <c r="O13" s="57"/>
      <c r="P13" s="57"/>
      <c r="Q13" s="57"/>
      <c r="R13" s="59"/>
    </row>
    <row r="14" spans="1:18" ht="19.5" customHeight="1">
      <c r="A14" s="69"/>
      <c r="B14" s="67"/>
      <c r="C14" s="57"/>
      <c r="D14" s="59"/>
      <c r="E14" s="67"/>
      <c r="F14" s="57"/>
      <c r="G14" s="57"/>
      <c r="H14" s="59"/>
      <c r="I14" s="67"/>
      <c r="J14" s="57"/>
      <c r="K14" s="57"/>
      <c r="L14" s="59"/>
      <c r="M14" s="67"/>
      <c r="N14" s="57"/>
      <c r="O14" s="57"/>
      <c r="P14" s="57"/>
      <c r="Q14" s="57"/>
      <c r="R14" s="59"/>
    </row>
    <row r="15" spans="1:18" ht="19.5" customHeight="1">
      <c r="A15" s="70"/>
      <c r="B15" s="67"/>
      <c r="C15" s="57"/>
      <c r="D15" s="59"/>
      <c r="E15" s="67"/>
      <c r="F15" s="57"/>
      <c r="G15" s="57"/>
      <c r="H15" s="59"/>
      <c r="I15" s="67"/>
      <c r="J15" s="57"/>
      <c r="K15" s="57"/>
      <c r="L15" s="59"/>
      <c r="M15" s="67"/>
      <c r="N15" s="57"/>
      <c r="O15" s="57"/>
      <c r="P15" s="57"/>
      <c r="Q15" s="57"/>
      <c r="R15" s="59"/>
    </row>
    <row r="16" spans="1:18" ht="19.5" customHeight="1">
      <c r="A16" s="70"/>
      <c r="B16" s="67"/>
      <c r="C16" s="57"/>
      <c r="D16" s="59"/>
      <c r="E16" s="67"/>
      <c r="F16" s="57"/>
      <c r="G16" s="57"/>
      <c r="H16" s="59"/>
      <c r="I16" s="67"/>
      <c r="J16" s="57"/>
      <c r="K16" s="57"/>
      <c r="L16" s="59"/>
      <c r="M16" s="67"/>
      <c r="N16" s="57"/>
      <c r="O16" s="57"/>
      <c r="P16" s="57"/>
      <c r="Q16" s="57"/>
      <c r="R16" s="59"/>
    </row>
    <row r="17" spans="1:18" ht="19.5" customHeight="1">
      <c r="A17" s="70"/>
      <c r="B17" s="67"/>
      <c r="C17" s="57"/>
      <c r="D17" s="59"/>
      <c r="E17" s="67"/>
      <c r="F17" s="57"/>
      <c r="G17" s="57"/>
      <c r="H17" s="59"/>
      <c r="I17" s="67"/>
      <c r="J17" s="57"/>
      <c r="K17" s="57"/>
      <c r="L17" s="59"/>
      <c r="M17" s="67"/>
      <c r="N17" s="57"/>
      <c r="O17" s="57"/>
      <c r="P17" s="57"/>
      <c r="Q17" s="57"/>
      <c r="R17" s="59"/>
    </row>
    <row r="18" spans="1:18" ht="19.5" customHeight="1">
      <c r="A18" s="70"/>
      <c r="B18" s="67"/>
      <c r="C18" s="57"/>
      <c r="D18" s="59"/>
      <c r="E18" s="67"/>
      <c r="F18" s="57"/>
      <c r="G18" s="57"/>
      <c r="H18" s="59"/>
      <c r="I18" s="67"/>
      <c r="J18" s="57"/>
      <c r="K18" s="57"/>
      <c r="L18" s="59"/>
      <c r="M18" s="67"/>
      <c r="N18" s="57"/>
      <c r="O18" s="57"/>
      <c r="P18" s="57"/>
      <c r="Q18" s="57"/>
      <c r="R18" s="59"/>
    </row>
    <row r="19" spans="1:18" ht="19.5" customHeight="1">
      <c r="A19" s="70"/>
      <c r="B19" s="67"/>
      <c r="C19" s="57"/>
      <c r="D19" s="59"/>
      <c r="E19" s="67"/>
      <c r="F19" s="57"/>
      <c r="G19" s="57"/>
      <c r="H19" s="59"/>
      <c r="I19" s="67"/>
      <c r="J19" s="57"/>
      <c r="K19" s="57"/>
      <c r="L19" s="59"/>
      <c r="M19" s="67"/>
      <c r="N19" s="57"/>
      <c r="O19" s="57"/>
      <c r="P19" s="57"/>
      <c r="Q19" s="57"/>
      <c r="R19" s="59"/>
    </row>
    <row r="20" spans="1:18" ht="19.5" customHeight="1">
      <c r="A20" s="70"/>
      <c r="B20" s="67"/>
      <c r="C20" s="57"/>
      <c r="D20" s="59"/>
      <c r="E20" s="67"/>
      <c r="F20" s="57"/>
      <c r="G20" s="57"/>
      <c r="H20" s="59"/>
      <c r="I20" s="67"/>
      <c r="J20" s="57"/>
      <c r="K20" s="57"/>
      <c r="L20" s="59"/>
      <c r="M20" s="67"/>
      <c r="N20" s="57"/>
      <c r="O20" s="57"/>
      <c r="P20" s="57"/>
      <c r="Q20" s="57"/>
      <c r="R20" s="59"/>
    </row>
    <row r="21" spans="1:18" ht="19.5" customHeight="1">
      <c r="A21" s="71"/>
      <c r="B21" s="67"/>
      <c r="C21" s="57"/>
      <c r="D21" s="59"/>
      <c r="E21" s="67"/>
      <c r="F21" s="57"/>
      <c r="G21" s="57"/>
      <c r="H21" s="59"/>
      <c r="I21" s="67"/>
      <c r="J21" s="57"/>
      <c r="K21" s="57"/>
      <c r="L21" s="59"/>
      <c r="M21" s="67"/>
      <c r="N21" s="57"/>
      <c r="O21" s="57"/>
      <c r="P21" s="57"/>
      <c r="Q21" s="57"/>
      <c r="R21" s="59"/>
    </row>
    <row r="22" spans="1:18" ht="19.5" customHeight="1">
      <c r="A22" s="69"/>
      <c r="B22" s="67"/>
      <c r="C22" s="57"/>
      <c r="D22" s="59"/>
      <c r="E22" s="67"/>
      <c r="F22" s="57"/>
      <c r="G22" s="57"/>
      <c r="H22" s="59"/>
      <c r="I22" s="67"/>
      <c r="J22" s="57"/>
      <c r="K22" s="57"/>
      <c r="L22" s="59"/>
      <c r="M22" s="67"/>
      <c r="N22" s="57"/>
      <c r="O22" s="57"/>
      <c r="P22" s="57"/>
      <c r="Q22" s="57"/>
      <c r="R22" s="59"/>
    </row>
    <row r="23" spans="1:18" ht="19.5" customHeight="1">
      <c r="A23" s="70"/>
      <c r="B23" s="67"/>
      <c r="C23" s="57"/>
      <c r="D23" s="59"/>
      <c r="E23" s="67"/>
      <c r="F23" s="57"/>
      <c r="G23" s="57"/>
      <c r="H23" s="59"/>
      <c r="I23" s="67"/>
      <c r="J23" s="57"/>
      <c r="K23" s="57"/>
      <c r="L23" s="59"/>
      <c r="M23" s="67"/>
      <c r="N23" s="57"/>
      <c r="O23" s="57"/>
      <c r="P23" s="57"/>
      <c r="Q23" s="57"/>
      <c r="R23" s="59"/>
    </row>
    <row r="24" spans="1:18" ht="19.5" customHeight="1">
      <c r="A24" s="70"/>
      <c r="B24" s="67"/>
      <c r="C24" s="57"/>
      <c r="D24" s="59"/>
      <c r="E24" s="67"/>
      <c r="F24" s="57"/>
      <c r="G24" s="57"/>
      <c r="H24" s="59"/>
      <c r="I24" s="67"/>
      <c r="J24" s="57"/>
      <c r="K24" s="57"/>
      <c r="L24" s="59"/>
      <c r="M24" s="67"/>
      <c r="N24" s="57"/>
      <c r="O24" s="57"/>
      <c r="P24" s="57"/>
      <c r="Q24" s="57"/>
      <c r="R24" s="59"/>
    </row>
    <row r="25" spans="1:18" ht="19.5" customHeight="1">
      <c r="A25" s="70"/>
      <c r="B25" s="67"/>
      <c r="C25" s="57"/>
      <c r="D25" s="59"/>
      <c r="E25" s="67"/>
      <c r="F25" s="57"/>
      <c r="G25" s="57"/>
      <c r="H25" s="59"/>
      <c r="I25" s="67"/>
      <c r="J25" s="57"/>
      <c r="K25" s="57"/>
      <c r="L25" s="59"/>
      <c r="M25" s="67"/>
      <c r="N25" s="57"/>
      <c r="O25" s="57"/>
      <c r="P25" s="57"/>
      <c r="Q25" s="57"/>
      <c r="R25" s="59"/>
    </row>
    <row r="26" spans="1:18" ht="19.5" customHeight="1">
      <c r="A26" s="70"/>
      <c r="B26" s="67"/>
      <c r="C26" s="57"/>
      <c r="D26" s="59"/>
      <c r="E26" s="67"/>
      <c r="F26" s="57"/>
      <c r="G26" s="57"/>
      <c r="H26" s="59"/>
      <c r="I26" s="67"/>
      <c r="J26" s="57"/>
      <c r="K26" s="57"/>
      <c r="L26" s="59"/>
      <c r="M26" s="67"/>
      <c r="N26" s="57"/>
      <c r="O26" s="57"/>
      <c r="P26" s="57"/>
      <c r="Q26" s="57"/>
      <c r="R26" s="59"/>
    </row>
    <row r="27" spans="1:18" ht="19.5" customHeight="1">
      <c r="A27" s="70"/>
      <c r="B27" s="67"/>
      <c r="C27" s="57"/>
      <c r="D27" s="59"/>
      <c r="E27" s="67"/>
      <c r="F27" s="57"/>
      <c r="G27" s="57"/>
      <c r="H27" s="59"/>
      <c r="I27" s="67"/>
      <c r="J27" s="57"/>
      <c r="K27" s="57"/>
      <c r="L27" s="59"/>
      <c r="M27" s="67"/>
      <c r="N27" s="57"/>
      <c r="O27" s="57"/>
      <c r="P27" s="57"/>
      <c r="Q27" s="57"/>
      <c r="R27" s="59"/>
    </row>
    <row r="28" spans="1:18" ht="19.5" customHeight="1">
      <c r="A28" s="71"/>
      <c r="B28" s="67"/>
      <c r="C28" s="57"/>
      <c r="D28" s="59"/>
      <c r="E28" s="67"/>
      <c r="F28" s="57"/>
      <c r="G28" s="57"/>
      <c r="H28" s="59"/>
      <c r="I28" s="67"/>
      <c r="J28" s="57"/>
      <c r="K28" s="57"/>
      <c r="L28" s="59"/>
      <c r="M28" s="67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M20:R20"/>
    <mergeCell ref="I1:J1"/>
    <mergeCell ref="E3:H3"/>
    <mergeCell ref="I3:L3"/>
    <mergeCell ref="M3:R3"/>
    <mergeCell ref="A4:A13"/>
    <mergeCell ref="M4:R4"/>
    <mergeCell ref="M5:R5"/>
    <mergeCell ref="B16:D16"/>
    <mergeCell ref="E16:H16"/>
    <mergeCell ref="I16:L16"/>
    <mergeCell ref="M16:R16"/>
    <mergeCell ref="M6:R6"/>
    <mergeCell ref="B7:D7"/>
    <mergeCell ref="E7:H7"/>
    <mergeCell ref="I7:L7"/>
    <mergeCell ref="M7:R7"/>
    <mergeCell ref="I12:L12"/>
    <mergeCell ref="M12:R12"/>
    <mergeCell ref="I13:L13"/>
    <mergeCell ref="M13:R13"/>
    <mergeCell ref="P32:R34"/>
    <mergeCell ref="P35:R35"/>
    <mergeCell ref="P36:R36"/>
    <mergeCell ref="P37:R37"/>
    <mergeCell ref="P38:R38"/>
    <mergeCell ref="P39:R39"/>
    <mergeCell ref="P40:R40"/>
    <mergeCell ref="I24:L24"/>
    <mergeCell ref="M24:R24"/>
    <mergeCell ref="I25:L25"/>
    <mergeCell ref="M25:R25"/>
    <mergeCell ref="I26:L26"/>
    <mergeCell ref="M26:R26"/>
    <mergeCell ref="M27:R27"/>
    <mergeCell ref="I21:L21"/>
    <mergeCell ref="M21:R21"/>
    <mergeCell ref="I22:L22"/>
    <mergeCell ref="M22:R22"/>
    <mergeCell ref="I23:L23"/>
    <mergeCell ref="M23:R23"/>
    <mergeCell ref="I27:L27"/>
    <mergeCell ref="I28:L28"/>
    <mergeCell ref="M28:R28"/>
    <mergeCell ref="A39:B39"/>
    <mergeCell ref="A40:B40"/>
    <mergeCell ref="A22:A28"/>
    <mergeCell ref="A32:B32"/>
    <mergeCell ref="A33:B34"/>
    <mergeCell ref="A35:B35"/>
    <mergeCell ref="A36:B36"/>
    <mergeCell ref="A37:B37"/>
    <mergeCell ref="A38:B38"/>
    <mergeCell ref="A14:A21"/>
    <mergeCell ref="B14:D14"/>
    <mergeCell ref="E14:H14"/>
    <mergeCell ref="B15:D15"/>
    <mergeCell ref="E15:H15"/>
    <mergeCell ref="E27:H27"/>
    <mergeCell ref="E28:H28"/>
    <mergeCell ref="B21:D21"/>
    <mergeCell ref="E21:H21"/>
    <mergeCell ref="E22:H22"/>
    <mergeCell ref="E23:H23"/>
    <mergeCell ref="E24:H24"/>
    <mergeCell ref="E25:H25"/>
    <mergeCell ref="E26:H26"/>
    <mergeCell ref="B22:D22"/>
    <mergeCell ref="B23:D23"/>
    <mergeCell ref="B24:D24"/>
    <mergeCell ref="B25:D25"/>
    <mergeCell ref="B26:D26"/>
    <mergeCell ref="B27:D27"/>
    <mergeCell ref="B28:D28"/>
    <mergeCell ref="B17:D17"/>
    <mergeCell ref="E17:H17"/>
    <mergeCell ref="B18:D18"/>
    <mergeCell ref="B11:D11"/>
    <mergeCell ref="E11:H11"/>
    <mergeCell ref="I11:L11"/>
    <mergeCell ref="M11:R11"/>
    <mergeCell ref="B12:D12"/>
    <mergeCell ref="E12:H12"/>
    <mergeCell ref="B19:D19"/>
    <mergeCell ref="E19:H19"/>
    <mergeCell ref="B20:D20"/>
    <mergeCell ref="E20:H20"/>
    <mergeCell ref="B13:D13"/>
    <mergeCell ref="E13:H13"/>
    <mergeCell ref="I20:L20"/>
    <mergeCell ref="I14:L14"/>
    <mergeCell ref="M14:R14"/>
    <mergeCell ref="I15:L15"/>
    <mergeCell ref="M15:R15"/>
    <mergeCell ref="I17:L17"/>
    <mergeCell ref="M17:R17"/>
    <mergeCell ref="E18:H18"/>
    <mergeCell ref="I18:L18"/>
    <mergeCell ref="M18:R18"/>
    <mergeCell ref="I19:L19"/>
    <mergeCell ref="M19:R19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G8" sqref="G8"/>
    </sheetView>
  </sheetViews>
  <sheetFormatPr defaultRowHeight="15"/>
  <cols>
    <col min="1" max="1" width="23.625" style="131" customWidth="1"/>
    <col min="2" max="2" width="8.625" style="100" customWidth="1"/>
    <col min="3" max="4" width="8.625" style="117" customWidth="1"/>
    <col min="5" max="5" width="8.625" style="118" customWidth="1"/>
    <col min="6" max="6" width="8.625" style="99" customWidth="1"/>
    <col min="7" max="7" width="9" style="99"/>
    <col min="8" max="8" width="15.375" style="99" customWidth="1"/>
    <col min="9" max="16384" width="9" style="99"/>
  </cols>
  <sheetData>
    <row r="1" spans="1:8" ht="15" customHeight="1">
      <c r="A1" s="130" t="s">
        <v>653</v>
      </c>
      <c r="B1" s="106" t="s">
        <v>654</v>
      </c>
      <c r="C1" s="115"/>
      <c r="D1" s="115"/>
      <c r="E1" s="107"/>
      <c r="F1" s="116" t="s">
        <v>655</v>
      </c>
      <c r="G1" s="116"/>
      <c r="H1" s="116"/>
    </row>
    <row r="2" spans="1:8" ht="15" customHeight="1">
      <c r="A2" s="130" t="s">
        <v>787</v>
      </c>
      <c r="B2" s="116" t="s">
        <v>657</v>
      </c>
      <c r="C2" s="116"/>
      <c r="D2" s="116"/>
      <c r="E2" s="116"/>
      <c r="F2" s="116" t="s">
        <v>691</v>
      </c>
      <c r="G2" s="116"/>
      <c r="H2" s="116"/>
    </row>
    <row r="3" spans="1:8" ht="15" customHeight="1"/>
    <row r="4" spans="1:8" ht="15" customHeight="1">
      <c r="A4" s="127" t="s">
        <v>788</v>
      </c>
      <c r="B4" s="116" t="s">
        <v>659</v>
      </c>
      <c r="C4" s="119" t="s">
        <v>660</v>
      </c>
      <c r="D4" s="119" t="s">
        <v>661</v>
      </c>
      <c r="E4" s="120" t="s">
        <v>542</v>
      </c>
      <c r="F4" s="116" t="s">
        <v>543</v>
      </c>
      <c r="G4" s="116" t="s">
        <v>662</v>
      </c>
      <c r="H4" s="116" t="s">
        <v>546</v>
      </c>
    </row>
    <row r="5" spans="1:8" s="101" customFormat="1" ht="24" customHeight="1">
      <c r="A5" s="127"/>
      <c r="B5" s="116"/>
      <c r="C5" s="121" t="s">
        <v>544</v>
      </c>
      <c r="D5" s="121" t="s">
        <v>544</v>
      </c>
      <c r="E5" s="120"/>
      <c r="F5" s="116"/>
      <c r="G5" s="116"/>
      <c r="H5" s="116"/>
    </row>
    <row r="6" spans="1:8" ht="24" customHeight="1">
      <c r="A6" s="129" t="s">
        <v>789</v>
      </c>
      <c r="B6" s="104">
        <v>500</v>
      </c>
      <c r="C6" s="108">
        <v>500</v>
      </c>
      <c r="D6" s="108">
        <v>1000</v>
      </c>
      <c r="E6" s="105">
        <v>1000</v>
      </c>
      <c r="F6" s="103"/>
      <c r="G6" s="103"/>
      <c r="H6" s="103"/>
    </row>
    <row r="7" spans="1:8" ht="24" customHeight="1">
      <c r="A7" s="129" t="s">
        <v>777</v>
      </c>
      <c r="B7" s="104" t="s">
        <v>692</v>
      </c>
      <c r="C7" s="108" t="s">
        <v>692</v>
      </c>
      <c r="D7" s="108" t="s">
        <v>693</v>
      </c>
      <c r="E7" s="105">
        <v>300</v>
      </c>
      <c r="F7" s="103"/>
      <c r="G7" s="103"/>
      <c r="H7" s="103"/>
    </row>
    <row r="8" spans="1:8" ht="24" customHeight="1">
      <c r="A8" s="129" t="s">
        <v>790</v>
      </c>
      <c r="B8" s="104" t="s">
        <v>694</v>
      </c>
      <c r="C8" s="108" t="s">
        <v>558</v>
      </c>
      <c r="D8" s="108" t="s">
        <v>695</v>
      </c>
      <c r="E8" s="105">
        <v>400</v>
      </c>
      <c r="F8" s="103"/>
      <c r="G8" s="103"/>
      <c r="H8" s="103"/>
    </row>
    <row r="9" spans="1:8" ht="24" customHeight="1">
      <c r="A9" s="129" t="s">
        <v>780</v>
      </c>
      <c r="B9" s="104" t="s">
        <v>554</v>
      </c>
      <c r="C9" s="108" t="s">
        <v>554</v>
      </c>
      <c r="D9" s="108" t="s">
        <v>674</v>
      </c>
      <c r="E9" s="105">
        <v>384</v>
      </c>
      <c r="F9" s="103"/>
      <c r="G9" s="103"/>
      <c r="H9" s="103"/>
    </row>
    <row r="10" spans="1:8" ht="24" customHeight="1">
      <c r="A10" s="129"/>
      <c r="B10" s="104"/>
      <c r="C10" s="108"/>
      <c r="D10" s="108"/>
      <c r="E10" s="105"/>
      <c r="F10" s="103"/>
      <c r="G10" s="103"/>
      <c r="H10" s="103"/>
    </row>
    <row r="11" spans="1:8" ht="24" customHeight="1">
      <c r="A11" s="129" t="s">
        <v>791</v>
      </c>
      <c r="B11" s="104" t="s">
        <v>696</v>
      </c>
      <c r="C11" s="108" t="s">
        <v>696</v>
      </c>
      <c r="D11" s="108" t="s">
        <v>697</v>
      </c>
      <c r="E11" s="105">
        <f>598*2</f>
        <v>1196</v>
      </c>
      <c r="F11" s="103"/>
      <c r="G11" s="103"/>
      <c r="H11" s="103" t="s">
        <v>698</v>
      </c>
    </row>
    <row r="12" spans="1:8" ht="24" customHeight="1">
      <c r="A12" s="129" t="s">
        <v>792</v>
      </c>
      <c r="B12" s="104" t="s">
        <v>699</v>
      </c>
      <c r="C12" s="108" t="s">
        <v>699</v>
      </c>
      <c r="D12" s="108" t="s">
        <v>700</v>
      </c>
      <c r="E12" s="105">
        <f>285*4</f>
        <v>1140</v>
      </c>
      <c r="F12" s="103"/>
      <c r="G12" s="103"/>
      <c r="H12" s="103" t="s">
        <v>701</v>
      </c>
    </row>
    <row r="13" spans="1:8" ht="24" customHeight="1">
      <c r="A13" s="129"/>
      <c r="B13" s="104"/>
      <c r="C13" s="108"/>
      <c r="D13" s="108"/>
      <c r="E13" s="105"/>
      <c r="F13" s="103"/>
      <c r="G13" s="103"/>
      <c r="H13" s="103"/>
    </row>
    <row r="14" spans="1:8" ht="24" customHeight="1">
      <c r="A14" s="129"/>
      <c r="B14" s="104"/>
      <c r="C14" s="108"/>
      <c r="D14" s="108"/>
      <c r="E14" s="105"/>
      <c r="F14" s="103"/>
      <c r="H14" s="103"/>
    </row>
    <row r="15" spans="1:8" ht="24" customHeight="1">
      <c r="A15" s="129"/>
      <c r="B15" s="104"/>
      <c r="C15" s="108"/>
      <c r="D15" s="108"/>
      <c r="E15" s="105"/>
      <c r="F15" s="103"/>
      <c r="G15" s="103"/>
      <c r="H15" s="103"/>
    </row>
    <row r="16" spans="1:8" ht="24" customHeight="1">
      <c r="A16" s="129"/>
      <c r="B16" s="104"/>
      <c r="C16" s="108"/>
      <c r="D16" s="108"/>
      <c r="E16" s="105"/>
      <c r="F16" s="103"/>
      <c r="G16" s="103"/>
      <c r="H16" s="103"/>
    </row>
    <row r="17" spans="1:8" ht="24" customHeight="1">
      <c r="A17" s="129"/>
      <c r="B17" s="104"/>
      <c r="C17" s="108"/>
      <c r="D17" s="108"/>
      <c r="E17" s="105"/>
      <c r="F17" s="103"/>
      <c r="G17" s="103"/>
      <c r="H17" s="103"/>
    </row>
    <row r="18" spans="1:8" ht="24" customHeight="1">
      <c r="A18" s="129"/>
      <c r="B18" s="104"/>
      <c r="C18" s="108"/>
      <c r="D18" s="108"/>
      <c r="E18" s="105"/>
      <c r="F18" s="103"/>
      <c r="G18" s="103"/>
      <c r="H18" s="103"/>
    </row>
    <row r="19" spans="1:8" ht="24" customHeight="1">
      <c r="A19" s="129"/>
      <c r="B19" s="104"/>
      <c r="C19" s="108"/>
      <c r="D19" s="108"/>
      <c r="E19" s="105"/>
      <c r="F19" s="103"/>
      <c r="G19" s="103"/>
      <c r="H19" s="103"/>
    </row>
    <row r="20" spans="1:8" ht="24" customHeight="1">
      <c r="A20" s="129"/>
      <c r="B20" s="104"/>
      <c r="C20" s="108"/>
      <c r="D20" s="108"/>
      <c r="E20" s="105"/>
      <c r="F20" s="103"/>
      <c r="G20" s="103"/>
      <c r="H20" s="103"/>
    </row>
    <row r="21" spans="1:8" ht="24" customHeight="1">
      <c r="A21" s="129"/>
      <c r="B21" s="104"/>
      <c r="C21" s="108"/>
      <c r="D21" s="108"/>
      <c r="E21" s="105"/>
      <c r="F21" s="103"/>
      <c r="G21" s="103"/>
      <c r="H21" s="103"/>
    </row>
    <row r="22" spans="1:8" ht="24" customHeight="1">
      <c r="A22" s="129"/>
      <c r="B22" s="104"/>
      <c r="C22" s="108"/>
      <c r="D22" s="108"/>
      <c r="E22" s="105"/>
      <c r="F22" s="103"/>
      <c r="G22" s="103"/>
      <c r="H22" s="103"/>
    </row>
    <row r="23" spans="1:8" ht="24" customHeight="1">
      <c r="A23" s="129"/>
      <c r="B23" s="104"/>
      <c r="C23" s="108"/>
      <c r="D23" s="108"/>
      <c r="E23" s="105"/>
      <c r="F23" s="103"/>
      <c r="G23" s="103"/>
      <c r="H23" s="103"/>
    </row>
    <row r="25" spans="1:8">
      <c r="A25" s="106" t="s">
        <v>647</v>
      </c>
      <c r="B25" s="107"/>
      <c r="C25" s="108">
        <f>E25/2</f>
        <v>2210</v>
      </c>
      <c r="D25" s="108" t="s">
        <v>688</v>
      </c>
      <c r="E25" s="108">
        <f>SUM(E6:E24)</f>
        <v>4420</v>
      </c>
      <c r="F25" s="103"/>
    </row>
    <row r="26" spans="1:8">
      <c r="A26" s="116" t="s">
        <v>689</v>
      </c>
      <c r="B26" s="116"/>
      <c r="C26" s="108"/>
      <c r="E26" s="122"/>
    </row>
    <row r="27" spans="1:8">
      <c r="A27" s="106" t="s">
        <v>690</v>
      </c>
      <c r="B27" s="107"/>
      <c r="C27" s="108"/>
      <c r="E27" s="123"/>
    </row>
  </sheetData>
  <mergeCells count="13">
    <mergeCell ref="A25:B25"/>
    <mergeCell ref="A26:B26"/>
    <mergeCell ref="A27:B27"/>
    <mergeCell ref="B1:E1"/>
    <mergeCell ref="F1:H1"/>
    <mergeCell ref="B2:E2"/>
    <mergeCell ref="F2:H2"/>
    <mergeCell ref="A4:A5"/>
    <mergeCell ref="B4:B5"/>
    <mergeCell ref="E4:E5"/>
    <mergeCell ref="F4:F5"/>
    <mergeCell ref="G4:G5"/>
    <mergeCell ref="H4:H5"/>
  </mergeCells>
  <phoneticPr fontId="21"/>
  <pageMargins left="0.25" right="0.25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8" workbookViewId="0">
      <selection activeCell="I9" sqref="I9"/>
    </sheetView>
  </sheetViews>
  <sheetFormatPr defaultRowHeight="15"/>
  <cols>
    <col min="1" max="1" width="23.625" style="131" customWidth="1"/>
    <col min="2" max="2" width="8.625" style="100" customWidth="1"/>
    <col min="3" max="4" width="8.625" style="117" customWidth="1"/>
    <col min="5" max="5" width="8.625" style="118" customWidth="1"/>
    <col min="6" max="6" width="8.625" style="99" customWidth="1"/>
    <col min="7" max="7" width="9" style="99"/>
    <col min="8" max="8" width="15.375" style="99" customWidth="1"/>
    <col min="9" max="16384" width="9" style="99"/>
  </cols>
  <sheetData>
    <row r="1" spans="1:8" ht="15" customHeight="1">
      <c r="A1" s="130" t="s">
        <v>653</v>
      </c>
      <c r="B1" s="106" t="s">
        <v>654</v>
      </c>
      <c r="C1" s="115"/>
      <c r="D1" s="115"/>
      <c r="E1" s="107"/>
      <c r="F1" s="116" t="s">
        <v>702</v>
      </c>
      <c r="G1" s="116"/>
      <c r="H1" s="116"/>
    </row>
    <row r="2" spans="1:8" ht="15" customHeight="1">
      <c r="A2" s="130" t="s">
        <v>793</v>
      </c>
      <c r="B2" s="116" t="s">
        <v>657</v>
      </c>
      <c r="C2" s="116"/>
      <c r="D2" s="116"/>
      <c r="E2" s="116"/>
      <c r="F2" s="116" t="s">
        <v>703</v>
      </c>
      <c r="G2" s="116"/>
      <c r="H2" s="116"/>
    </row>
    <row r="3" spans="1:8" ht="15" customHeight="1"/>
    <row r="4" spans="1:8" ht="15" customHeight="1">
      <c r="A4" s="127" t="s">
        <v>788</v>
      </c>
      <c r="B4" s="116" t="s">
        <v>659</v>
      </c>
      <c r="C4" s="119" t="s">
        <v>660</v>
      </c>
      <c r="D4" s="119" t="s">
        <v>704</v>
      </c>
      <c r="E4" s="120" t="s">
        <v>542</v>
      </c>
      <c r="F4" s="116" t="s">
        <v>543</v>
      </c>
      <c r="G4" s="116" t="s">
        <v>705</v>
      </c>
      <c r="H4" s="116" t="s">
        <v>546</v>
      </c>
    </row>
    <row r="5" spans="1:8" s="101" customFormat="1" ht="24" customHeight="1">
      <c r="A5" s="127"/>
      <c r="B5" s="116"/>
      <c r="C5" s="121" t="s">
        <v>544</v>
      </c>
      <c r="D5" s="121" t="s">
        <v>544</v>
      </c>
      <c r="E5" s="120"/>
      <c r="F5" s="116"/>
      <c r="G5" s="116"/>
      <c r="H5" s="116"/>
    </row>
    <row r="6" spans="1:8" ht="24" customHeight="1">
      <c r="A6" s="129" t="s">
        <v>794</v>
      </c>
      <c r="B6" s="104" t="s">
        <v>706</v>
      </c>
      <c r="C6" s="108" t="s">
        <v>707</v>
      </c>
      <c r="D6" s="108" t="s">
        <v>708</v>
      </c>
      <c r="E6" s="105">
        <v>3200</v>
      </c>
      <c r="F6" s="103"/>
      <c r="G6" s="103"/>
      <c r="H6" s="103"/>
    </row>
    <row r="7" spans="1:8" ht="24" customHeight="1">
      <c r="A7" s="129" t="s">
        <v>795</v>
      </c>
      <c r="B7" s="104" t="s">
        <v>553</v>
      </c>
      <c r="C7" s="108" t="s">
        <v>553</v>
      </c>
      <c r="D7" s="108" t="s">
        <v>554</v>
      </c>
      <c r="E7" s="105">
        <v>300</v>
      </c>
      <c r="F7" s="103"/>
      <c r="G7" s="103"/>
      <c r="H7" s="103"/>
    </row>
    <row r="8" spans="1:8" ht="24" customHeight="1">
      <c r="A8" s="129" t="s">
        <v>786</v>
      </c>
      <c r="B8" s="124" t="s">
        <v>709</v>
      </c>
      <c r="C8" s="108" t="s">
        <v>709</v>
      </c>
      <c r="D8" s="108" t="s">
        <v>549</v>
      </c>
      <c r="E8" s="105">
        <v>100</v>
      </c>
      <c r="F8" s="103"/>
      <c r="G8" s="103"/>
      <c r="H8" s="103"/>
    </row>
    <row r="9" spans="1:8" ht="24" customHeight="1">
      <c r="A9" s="129" t="s">
        <v>796</v>
      </c>
      <c r="B9" s="104" t="s">
        <v>554</v>
      </c>
      <c r="C9" s="108" t="s">
        <v>554</v>
      </c>
      <c r="D9" s="108" t="s">
        <v>710</v>
      </c>
      <c r="E9" s="105">
        <v>320</v>
      </c>
      <c r="F9" s="103"/>
      <c r="G9" s="103"/>
      <c r="H9" s="103"/>
    </row>
    <row r="10" spans="1:8" ht="24" customHeight="1">
      <c r="A10" s="129" t="s">
        <v>783</v>
      </c>
      <c r="B10" s="104" t="s">
        <v>711</v>
      </c>
      <c r="C10" s="108" t="s">
        <v>712</v>
      </c>
      <c r="D10" s="108" t="s">
        <v>680</v>
      </c>
      <c r="E10" s="105">
        <v>200</v>
      </c>
      <c r="F10" s="103"/>
      <c r="G10" s="103"/>
      <c r="H10" s="103"/>
    </row>
    <row r="11" spans="1:8" ht="24" customHeight="1">
      <c r="A11" s="129" t="s">
        <v>781</v>
      </c>
      <c r="B11" s="104" t="s">
        <v>558</v>
      </c>
      <c r="C11" s="108" t="s">
        <v>558</v>
      </c>
      <c r="D11" s="108" t="s">
        <v>675</v>
      </c>
      <c r="E11" s="105">
        <v>280</v>
      </c>
      <c r="F11" s="103"/>
      <c r="G11" s="103"/>
      <c r="H11" s="103" t="s">
        <v>676</v>
      </c>
    </row>
    <row r="12" spans="1:8" ht="24" customHeight="1">
      <c r="A12" s="129" t="s">
        <v>797</v>
      </c>
      <c r="B12" s="104" t="s">
        <v>568</v>
      </c>
      <c r="C12" s="108" t="s">
        <v>568</v>
      </c>
      <c r="D12" s="108" t="s">
        <v>713</v>
      </c>
      <c r="E12" s="105">
        <v>600</v>
      </c>
      <c r="F12" s="103"/>
      <c r="G12" s="103"/>
      <c r="H12" s="103"/>
    </row>
    <row r="13" spans="1:8" ht="24" customHeight="1">
      <c r="A13" s="129" t="s">
        <v>798</v>
      </c>
      <c r="B13" s="104" t="s">
        <v>714</v>
      </c>
      <c r="C13" s="108" t="s">
        <v>715</v>
      </c>
      <c r="D13" s="108" t="s">
        <v>568</v>
      </c>
      <c r="E13" s="105">
        <f>338*2</f>
        <v>676</v>
      </c>
      <c r="F13" s="103"/>
      <c r="G13" s="103"/>
      <c r="H13" s="103" t="s">
        <v>716</v>
      </c>
    </row>
    <row r="14" spans="1:8" ht="24" customHeight="1">
      <c r="A14" s="129" t="s">
        <v>799</v>
      </c>
      <c r="B14" s="104" t="s">
        <v>717</v>
      </c>
      <c r="C14" s="108" t="s">
        <v>717</v>
      </c>
      <c r="D14" s="108" t="s">
        <v>718</v>
      </c>
      <c r="E14" s="105">
        <f>265*3</f>
        <v>795</v>
      </c>
      <c r="F14" s="103"/>
      <c r="H14" s="103" t="s">
        <v>719</v>
      </c>
    </row>
    <row r="15" spans="1:8" ht="24" customHeight="1">
      <c r="A15" s="129" t="s">
        <v>800</v>
      </c>
      <c r="B15" s="104" t="s">
        <v>671</v>
      </c>
      <c r="C15" s="108" t="s">
        <v>720</v>
      </c>
      <c r="D15" s="108" t="s">
        <v>721</v>
      </c>
      <c r="E15" s="105">
        <f>250*4</f>
        <v>1000</v>
      </c>
      <c r="F15" s="103"/>
      <c r="G15" s="103"/>
      <c r="H15" s="103" t="s">
        <v>722</v>
      </c>
    </row>
    <row r="16" spans="1:8" ht="24" customHeight="1">
      <c r="A16" s="129" t="s">
        <v>801</v>
      </c>
      <c r="B16" s="104" t="s">
        <v>723</v>
      </c>
      <c r="C16" s="108" t="s">
        <v>723</v>
      </c>
      <c r="D16" s="108" t="s">
        <v>724</v>
      </c>
      <c r="E16" s="105">
        <v>600</v>
      </c>
      <c r="F16" s="103"/>
      <c r="G16" s="103"/>
      <c r="H16" s="103"/>
    </row>
    <row r="17" spans="1:8" ht="24" customHeight="1">
      <c r="A17" s="129" t="s">
        <v>802</v>
      </c>
      <c r="B17" s="104" t="s">
        <v>725</v>
      </c>
      <c r="C17" s="108" t="s">
        <v>726</v>
      </c>
      <c r="D17" s="108" t="s">
        <v>727</v>
      </c>
      <c r="E17" s="105">
        <v>1194</v>
      </c>
      <c r="F17" s="103"/>
      <c r="G17" s="103"/>
      <c r="H17" s="103"/>
    </row>
    <row r="18" spans="1:8" ht="24" customHeight="1">
      <c r="A18" s="129" t="s">
        <v>803</v>
      </c>
      <c r="B18" s="104" t="s">
        <v>728</v>
      </c>
      <c r="C18" s="108" t="s">
        <v>728</v>
      </c>
      <c r="D18" s="108" t="s">
        <v>678</v>
      </c>
      <c r="E18" s="105">
        <f>25*8</f>
        <v>200</v>
      </c>
      <c r="F18" s="103"/>
      <c r="G18" s="103"/>
      <c r="H18" s="103"/>
    </row>
    <row r="19" spans="1:8" ht="24" customHeight="1">
      <c r="A19" s="129" t="s">
        <v>804</v>
      </c>
      <c r="B19" s="104" t="s">
        <v>729</v>
      </c>
      <c r="C19" s="108" t="s">
        <v>729</v>
      </c>
      <c r="D19" s="108" t="s">
        <v>730</v>
      </c>
      <c r="E19" s="105">
        <v>200</v>
      </c>
      <c r="F19" s="103"/>
      <c r="G19" s="103"/>
      <c r="H19" s="103" t="s">
        <v>731</v>
      </c>
    </row>
    <row r="20" spans="1:8" ht="24" customHeight="1">
      <c r="A20" s="129" t="s">
        <v>805</v>
      </c>
      <c r="B20" s="104" t="s">
        <v>557</v>
      </c>
      <c r="C20" s="108" t="s">
        <v>732</v>
      </c>
      <c r="D20" s="108" t="s">
        <v>558</v>
      </c>
      <c r="E20" s="105">
        <v>160</v>
      </c>
      <c r="F20" s="103"/>
      <c r="G20" s="103"/>
      <c r="H20" s="103"/>
    </row>
    <row r="21" spans="1:8" ht="24" customHeight="1">
      <c r="A21" s="129"/>
      <c r="B21" s="104"/>
      <c r="C21" s="108"/>
      <c r="D21" s="108"/>
      <c r="E21" s="105"/>
      <c r="F21" s="103"/>
      <c r="G21" s="103"/>
      <c r="H21" s="103"/>
    </row>
    <row r="22" spans="1:8" ht="24" customHeight="1">
      <c r="A22" s="129"/>
      <c r="B22" s="104"/>
      <c r="C22" s="108"/>
      <c r="D22" s="108"/>
      <c r="E22" s="105"/>
      <c r="F22" s="103"/>
      <c r="G22" s="103"/>
      <c r="H22" s="103"/>
    </row>
    <row r="23" spans="1:8" ht="24" customHeight="1">
      <c r="A23" s="129"/>
      <c r="B23" s="104"/>
      <c r="C23" s="108"/>
      <c r="D23" s="108"/>
      <c r="E23" s="105"/>
      <c r="F23" s="103"/>
      <c r="G23" s="103"/>
      <c r="H23" s="103"/>
    </row>
    <row r="25" spans="1:8">
      <c r="A25" s="106" t="s">
        <v>647</v>
      </c>
      <c r="B25" s="107"/>
      <c r="C25" s="108">
        <f>E25/2</f>
        <v>4912.5</v>
      </c>
      <c r="D25" s="108" t="s">
        <v>688</v>
      </c>
      <c r="E25" s="108">
        <f>SUM(E6:E24)</f>
        <v>9825</v>
      </c>
      <c r="F25" s="103"/>
    </row>
    <row r="26" spans="1:8">
      <c r="A26" s="116" t="s">
        <v>689</v>
      </c>
      <c r="B26" s="116"/>
      <c r="C26" s="108"/>
      <c r="E26" s="122"/>
    </row>
    <row r="27" spans="1:8">
      <c r="A27" s="106" t="s">
        <v>690</v>
      </c>
      <c r="B27" s="107"/>
      <c r="C27" s="108"/>
      <c r="E27" s="123"/>
    </row>
  </sheetData>
  <mergeCells count="13">
    <mergeCell ref="A25:B25"/>
    <mergeCell ref="A26:B26"/>
    <mergeCell ref="A27:B27"/>
    <mergeCell ref="B1:E1"/>
    <mergeCell ref="F1:H1"/>
    <mergeCell ref="B2:E2"/>
    <mergeCell ref="F2:H2"/>
    <mergeCell ref="A4:A5"/>
    <mergeCell ref="B4:B5"/>
    <mergeCell ref="E4:E5"/>
    <mergeCell ref="F4:F5"/>
    <mergeCell ref="G4:G5"/>
    <mergeCell ref="H4:H5"/>
  </mergeCells>
  <phoneticPr fontId="21"/>
  <pageMargins left="0.25" right="0.25" top="0.75" bottom="0.75" header="0.3" footer="0.3"/>
  <pageSetup paperSize="9" orientation="portrait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zoomScaleNormal="100" workbookViewId="0">
      <selection activeCell="I15" sqref="I15"/>
    </sheetView>
  </sheetViews>
  <sheetFormatPr defaultRowHeight="15"/>
  <cols>
    <col min="1" max="1" width="23.625" style="131" customWidth="1"/>
    <col min="2" max="2" width="8.625" style="100" customWidth="1"/>
    <col min="3" max="4" width="8.625" style="117" customWidth="1"/>
    <col min="5" max="5" width="8.625" style="118" customWidth="1"/>
    <col min="6" max="6" width="8.625" style="99" customWidth="1"/>
    <col min="7" max="7" width="9" style="99"/>
    <col min="8" max="8" width="15.375" style="99" customWidth="1"/>
    <col min="9" max="16384" width="9" style="99"/>
  </cols>
  <sheetData>
    <row r="1" spans="1:8" ht="15" customHeight="1">
      <c r="A1" s="130" t="s">
        <v>653</v>
      </c>
      <c r="B1" s="106" t="s">
        <v>654</v>
      </c>
      <c r="C1" s="115"/>
      <c r="D1" s="115"/>
      <c r="E1" s="107"/>
      <c r="F1" s="116" t="s">
        <v>655</v>
      </c>
      <c r="G1" s="116"/>
      <c r="H1" s="116"/>
    </row>
    <row r="2" spans="1:8" ht="15" customHeight="1">
      <c r="A2" s="130" t="s">
        <v>806</v>
      </c>
      <c r="B2" s="116" t="s">
        <v>657</v>
      </c>
      <c r="C2" s="116"/>
      <c r="D2" s="116"/>
      <c r="E2" s="116"/>
      <c r="F2" s="116" t="s">
        <v>733</v>
      </c>
      <c r="G2" s="116"/>
      <c r="H2" s="116"/>
    </row>
    <row r="3" spans="1:8" ht="15" customHeight="1"/>
    <row r="4" spans="1:8" ht="15" customHeight="1">
      <c r="A4" s="127" t="s">
        <v>788</v>
      </c>
      <c r="B4" s="116" t="s">
        <v>659</v>
      </c>
      <c r="C4" s="119" t="s">
        <v>660</v>
      </c>
      <c r="D4" s="119" t="s">
        <v>661</v>
      </c>
      <c r="E4" s="120" t="s">
        <v>542</v>
      </c>
      <c r="F4" s="116" t="s">
        <v>543</v>
      </c>
      <c r="G4" s="116" t="s">
        <v>662</v>
      </c>
      <c r="H4" s="116" t="s">
        <v>546</v>
      </c>
    </row>
    <row r="5" spans="1:8" s="101" customFormat="1" ht="24" customHeight="1">
      <c r="A5" s="127"/>
      <c r="B5" s="116"/>
      <c r="C5" s="121" t="s">
        <v>544</v>
      </c>
      <c r="D5" s="121" t="s">
        <v>544</v>
      </c>
      <c r="E5" s="120"/>
      <c r="F5" s="116"/>
      <c r="G5" s="116"/>
      <c r="H5" s="116"/>
    </row>
    <row r="6" spans="1:8" ht="24" customHeight="1">
      <c r="A6" s="129" t="s">
        <v>794</v>
      </c>
      <c r="B6" s="104" t="s">
        <v>734</v>
      </c>
      <c r="C6" s="108" t="s">
        <v>734</v>
      </c>
      <c r="D6" s="108" t="s">
        <v>735</v>
      </c>
      <c r="E6" s="105">
        <v>1600</v>
      </c>
      <c r="F6" s="103"/>
      <c r="G6" s="103"/>
      <c r="H6" s="103"/>
    </row>
    <row r="7" spans="1:8" ht="24" customHeight="1">
      <c r="A7" s="129" t="s">
        <v>807</v>
      </c>
      <c r="B7" s="104" t="s">
        <v>736</v>
      </c>
      <c r="C7" s="108" t="s">
        <v>736</v>
      </c>
      <c r="D7" s="108" t="s">
        <v>737</v>
      </c>
      <c r="E7" s="105">
        <v>2240</v>
      </c>
      <c r="F7" s="103"/>
      <c r="G7" s="103"/>
      <c r="H7" s="103"/>
    </row>
    <row r="8" spans="1:8" ht="24" customHeight="1">
      <c r="A8" s="129" t="s">
        <v>808</v>
      </c>
      <c r="B8" s="104" t="s">
        <v>738</v>
      </c>
      <c r="C8" s="108" t="s">
        <v>738</v>
      </c>
      <c r="D8" s="108" t="s">
        <v>739</v>
      </c>
      <c r="E8" s="105">
        <v>600</v>
      </c>
      <c r="F8" s="103"/>
      <c r="G8" s="103"/>
      <c r="H8" s="103"/>
    </row>
    <row r="9" spans="1:8" ht="24" customHeight="1">
      <c r="A9" s="129" t="s">
        <v>780</v>
      </c>
      <c r="B9" s="104" t="s">
        <v>550</v>
      </c>
      <c r="C9" s="108" t="s">
        <v>550</v>
      </c>
      <c r="D9" s="108" t="s">
        <v>571</v>
      </c>
      <c r="E9" s="105">
        <v>160</v>
      </c>
      <c r="F9" s="103"/>
      <c r="G9" s="103"/>
      <c r="H9" s="103"/>
    </row>
    <row r="10" spans="1:8" ht="24" customHeight="1">
      <c r="A10" s="129" t="s">
        <v>783</v>
      </c>
      <c r="B10" s="104" t="s">
        <v>711</v>
      </c>
      <c r="C10" s="108" t="s">
        <v>679</v>
      </c>
      <c r="D10" s="108">
        <v>1</v>
      </c>
      <c r="E10" s="105">
        <v>200</v>
      </c>
      <c r="F10" s="103"/>
      <c r="G10" s="103"/>
      <c r="H10" s="103"/>
    </row>
    <row r="11" spans="1:8" ht="24" customHeight="1">
      <c r="A11" s="129" t="s">
        <v>777</v>
      </c>
      <c r="B11" s="104" t="s">
        <v>740</v>
      </c>
      <c r="C11" s="108" t="s">
        <v>740</v>
      </c>
      <c r="D11" s="108" t="s">
        <v>692</v>
      </c>
      <c r="E11" s="105">
        <v>150</v>
      </c>
      <c r="F11" s="103"/>
      <c r="G11" s="103"/>
      <c r="H11" s="103"/>
    </row>
    <row r="12" spans="1:8" ht="24" customHeight="1">
      <c r="A12" s="129" t="s">
        <v>790</v>
      </c>
      <c r="B12" s="104" t="s">
        <v>694</v>
      </c>
      <c r="C12" s="108" t="s">
        <v>670</v>
      </c>
      <c r="D12" s="108" t="s">
        <v>671</v>
      </c>
      <c r="E12" s="105">
        <v>400</v>
      </c>
      <c r="F12" s="103"/>
      <c r="G12" s="103"/>
      <c r="H12" s="103"/>
    </row>
    <row r="13" spans="1:8" ht="24" customHeight="1">
      <c r="A13" s="129" t="s">
        <v>809</v>
      </c>
      <c r="B13" s="104" t="s">
        <v>741</v>
      </c>
      <c r="C13" s="108" t="s">
        <v>678</v>
      </c>
      <c r="D13" s="108" t="s">
        <v>742</v>
      </c>
      <c r="E13" s="105">
        <v>320</v>
      </c>
      <c r="F13" s="103"/>
      <c r="G13" s="103"/>
      <c r="H13" s="103"/>
    </row>
    <row r="14" spans="1:8" ht="24" customHeight="1">
      <c r="A14" s="129" t="s">
        <v>810</v>
      </c>
      <c r="B14" s="104" t="s">
        <v>743</v>
      </c>
      <c r="C14" s="108" t="s">
        <v>744</v>
      </c>
      <c r="D14" s="108" t="s">
        <v>745</v>
      </c>
      <c r="E14" s="105">
        <f>368*2</f>
        <v>736</v>
      </c>
      <c r="F14" s="103"/>
      <c r="H14" s="103" t="s">
        <v>746</v>
      </c>
    </row>
    <row r="15" spans="1:8" ht="24" customHeight="1">
      <c r="A15" s="129" t="s">
        <v>811</v>
      </c>
      <c r="B15" s="104" t="s">
        <v>715</v>
      </c>
      <c r="C15" s="108" t="s">
        <v>715</v>
      </c>
      <c r="D15" s="108" t="s">
        <v>747</v>
      </c>
      <c r="E15" s="105">
        <f>158*3</f>
        <v>474</v>
      </c>
      <c r="F15" s="103"/>
      <c r="G15" s="103"/>
      <c r="H15" s="103" t="s">
        <v>748</v>
      </c>
    </row>
    <row r="16" spans="1:8" ht="24" customHeight="1">
      <c r="A16" s="129" t="s">
        <v>785</v>
      </c>
      <c r="B16" s="104" t="s">
        <v>749</v>
      </c>
      <c r="C16" s="108" t="s">
        <v>749</v>
      </c>
      <c r="D16" s="108" t="s">
        <v>750</v>
      </c>
      <c r="E16" s="105">
        <v>720</v>
      </c>
      <c r="F16" s="103"/>
      <c r="G16" s="103"/>
      <c r="H16" s="125" t="s">
        <v>751</v>
      </c>
    </row>
    <row r="17" spans="1:8" ht="24" customHeight="1">
      <c r="A17" s="129" t="s">
        <v>812</v>
      </c>
      <c r="B17" s="104" t="s">
        <v>550</v>
      </c>
      <c r="C17" s="108" t="s">
        <v>553</v>
      </c>
      <c r="D17" s="108" t="s">
        <v>554</v>
      </c>
      <c r="E17" s="105">
        <v>600</v>
      </c>
      <c r="F17" s="103"/>
      <c r="G17" s="103"/>
      <c r="H17" s="103" t="s">
        <v>752</v>
      </c>
    </row>
    <row r="18" spans="1:8" ht="24" customHeight="1">
      <c r="A18" s="129" t="s">
        <v>792</v>
      </c>
      <c r="B18" s="104" t="s">
        <v>753</v>
      </c>
      <c r="C18" s="108" t="s">
        <v>753</v>
      </c>
      <c r="D18" s="108" t="s">
        <v>754</v>
      </c>
      <c r="E18" s="105">
        <f>238*5</f>
        <v>1190</v>
      </c>
      <c r="F18" s="103"/>
      <c r="G18" s="103"/>
      <c r="H18" s="103" t="s">
        <v>755</v>
      </c>
    </row>
    <row r="19" spans="1:8" ht="24" customHeight="1">
      <c r="A19" s="129" t="s">
        <v>813</v>
      </c>
      <c r="B19" s="104" t="s">
        <v>674</v>
      </c>
      <c r="C19" s="108" t="s">
        <v>756</v>
      </c>
      <c r="D19" s="108" t="s">
        <v>757</v>
      </c>
      <c r="E19" s="105">
        <v>400</v>
      </c>
      <c r="F19" s="103"/>
      <c r="G19" s="103"/>
      <c r="H19" s="125"/>
    </row>
    <row r="20" spans="1:8" ht="24" customHeight="1">
      <c r="A20" s="129" t="s">
        <v>814</v>
      </c>
      <c r="B20" s="104" t="s">
        <v>758</v>
      </c>
      <c r="C20" s="108" t="s">
        <v>759</v>
      </c>
      <c r="D20" s="108" t="s">
        <v>760</v>
      </c>
      <c r="E20" s="105">
        <f>283*2</f>
        <v>566</v>
      </c>
      <c r="F20" s="103"/>
      <c r="G20" s="103"/>
      <c r="H20" s="103" t="s">
        <v>761</v>
      </c>
    </row>
    <row r="21" spans="1:8" ht="24" customHeight="1">
      <c r="A21" s="129" t="s">
        <v>815</v>
      </c>
      <c r="B21" s="104" t="s">
        <v>762</v>
      </c>
      <c r="C21" s="108" t="s">
        <v>763</v>
      </c>
      <c r="D21" s="108" t="s">
        <v>764</v>
      </c>
      <c r="E21" s="105">
        <v>1500</v>
      </c>
      <c r="F21" s="103"/>
      <c r="G21" s="103"/>
      <c r="H21" s="103"/>
    </row>
    <row r="22" spans="1:8" ht="24" customHeight="1">
      <c r="A22" s="129"/>
      <c r="B22" s="104"/>
      <c r="C22" s="108"/>
      <c r="D22" s="108"/>
      <c r="E22" s="105"/>
      <c r="F22" s="103"/>
      <c r="G22" s="103"/>
      <c r="H22" s="103"/>
    </row>
    <row r="23" spans="1:8" ht="24" customHeight="1">
      <c r="A23" s="129"/>
      <c r="B23" s="104"/>
      <c r="C23" s="108"/>
      <c r="D23" s="108"/>
      <c r="E23" s="105"/>
      <c r="F23" s="103"/>
      <c r="G23" s="103"/>
      <c r="H23" s="103"/>
    </row>
    <row r="24" spans="1:8" ht="24" customHeight="1">
      <c r="A24" s="129"/>
      <c r="B24" s="104"/>
      <c r="C24" s="108"/>
      <c r="D24" s="108"/>
      <c r="E24" s="105"/>
      <c r="F24" s="103"/>
      <c r="G24" s="103"/>
      <c r="H24" s="103"/>
    </row>
    <row r="25" spans="1:8" ht="24" customHeight="1">
      <c r="A25" s="129"/>
      <c r="B25" s="104"/>
      <c r="C25" s="108"/>
      <c r="D25" s="108"/>
      <c r="E25" s="105"/>
      <c r="F25" s="103"/>
      <c r="G25" s="103"/>
      <c r="H25" s="103"/>
    </row>
    <row r="26" spans="1:8" ht="24" customHeight="1">
      <c r="A26" s="129"/>
      <c r="B26" s="104"/>
      <c r="C26" s="108"/>
      <c r="D26" s="108"/>
      <c r="E26" s="105"/>
      <c r="F26" s="103"/>
      <c r="G26" s="103"/>
      <c r="H26" s="103"/>
    </row>
    <row r="27" spans="1:8" ht="24" customHeight="1">
      <c r="A27" s="129"/>
      <c r="B27" s="104"/>
      <c r="C27" s="108"/>
      <c r="D27" s="108"/>
      <c r="E27" s="105"/>
      <c r="F27" s="103"/>
      <c r="G27" s="103"/>
      <c r="H27" s="103"/>
    </row>
    <row r="28" spans="1:8" ht="24" customHeight="1">
      <c r="A28" s="129"/>
      <c r="B28" s="104"/>
      <c r="C28" s="108"/>
      <c r="D28" s="108"/>
      <c r="E28" s="105"/>
      <c r="F28" s="103"/>
      <c r="G28" s="103"/>
      <c r="H28" s="103"/>
    </row>
    <row r="29" spans="1:8" ht="24" customHeight="1">
      <c r="A29" s="129"/>
      <c r="B29" s="104"/>
      <c r="C29" s="108"/>
      <c r="D29" s="108"/>
      <c r="E29" s="105"/>
      <c r="F29" s="103"/>
      <c r="G29" s="103"/>
      <c r="H29" s="103"/>
    </row>
    <row r="31" spans="1:8">
      <c r="A31" s="106" t="s">
        <v>647</v>
      </c>
      <c r="B31" s="107"/>
      <c r="C31" s="108">
        <f>E31/2</f>
        <v>5928</v>
      </c>
      <c r="D31" s="108" t="s">
        <v>688</v>
      </c>
      <c r="E31" s="108">
        <f>SUM(E6:E30)</f>
        <v>11856</v>
      </c>
      <c r="F31" s="103"/>
    </row>
    <row r="32" spans="1:8">
      <c r="A32" s="116" t="s">
        <v>689</v>
      </c>
      <c r="B32" s="116"/>
      <c r="C32" s="108"/>
      <c r="E32" s="122"/>
    </row>
    <row r="33" spans="1:5">
      <c r="A33" s="106" t="s">
        <v>690</v>
      </c>
      <c r="B33" s="107"/>
      <c r="C33" s="108"/>
      <c r="E33" s="123"/>
    </row>
  </sheetData>
  <mergeCells count="13">
    <mergeCell ref="A31:B31"/>
    <mergeCell ref="A32:B32"/>
    <mergeCell ref="A33:B33"/>
    <mergeCell ref="B1:E1"/>
    <mergeCell ref="F1:H1"/>
    <mergeCell ref="B2:E2"/>
    <mergeCell ref="F2:H2"/>
    <mergeCell ref="A4:A5"/>
    <mergeCell ref="B4:B5"/>
    <mergeCell ref="E4:E5"/>
    <mergeCell ref="F4:F5"/>
    <mergeCell ref="G4:G5"/>
    <mergeCell ref="H4:H5"/>
  </mergeCells>
  <phoneticPr fontId="21"/>
  <pageMargins left="0.25" right="0.25" top="0.75" bottom="0.75" header="0.3" footer="0.3"/>
  <pageSetup paperSize="9"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D11" sqref="D11"/>
    </sheetView>
  </sheetViews>
  <sheetFormatPr defaultRowHeight="15"/>
  <cols>
    <col min="1" max="1" width="23.625" style="131" customWidth="1"/>
    <col min="2" max="2" width="8.625" style="100" customWidth="1"/>
    <col min="3" max="4" width="8.625" style="117" customWidth="1"/>
    <col min="5" max="5" width="8.625" style="118" customWidth="1"/>
    <col min="6" max="6" width="8.625" style="99" customWidth="1"/>
    <col min="7" max="7" width="9" style="99"/>
    <col min="8" max="8" width="15.375" style="99" customWidth="1"/>
    <col min="9" max="16384" width="9" style="99"/>
  </cols>
  <sheetData>
    <row r="1" spans="1:8" ht="15" customHeight="1">
      <c r="A1" s="130" t="s">
        <v>653</v>
      </c>
      <c r="B1" s="106" t="s">
        <v>654</v>
      </c>
      <c r="C1" s="115"/>
      <c r="D1" s="115"/>
      <c r="E1" s="107"/>
      <c r="F1" s="116" t="s">
        <v>765</v>
      </c>
      <c r="G1" s="116"/>
      <c r="H1" s="116"/>
    </row>
    <row r="2" spans="1:8" ht="15" customHeight="1">
      <c r="A2" s="130" t="s">
        <v>816</v>
      </c>
      <c r="B2" s="116" t="s">
        <v>657</v>
      </c>
      <c r="C2" s="116"/>
      <c r="D2" s="116"/>
      <c r="E2" s="116"/>
      <c r="F2" s="116" t="s">
        <v>766</v>
      </c>
      <c r="G2" s="116"/>
      <c r="H2" s="116"/>
    </row>
    <row r="3" spans="1:8" ht="15" customHeight="1"/>
    <row r="4" spans="1:8" ht="15" customHeight="1">
      <c r="A4" s="127" t="s">
        <v>788</v>
      </c>
      <c r="B4" s="116" t="s">
        <v>659</v>
      </c>
      <c r="C4" s="119" t="s">
        <v>660</v>
      </c>
      <c r="D4" s="119" t="s">
        <v>661</v>
      </c>
      <c r="E4" s="120" t="s">
        <v>542</v>
      </c>
      <c r="F4" s="116" t="s">
        <v>543</v>
      </c>
      <c r="G4" s="116" t="s">
        <v>545</v>
      </c>
      <c r="H4" s="116" t="s">
        <v>546</v>
      </c>
    </row>
    <row r="5" spans="1:8" s="101" customFormat="1" ht="24" customHeight="1">
      <c r="A5" s="127"/>
      <c r="B5" s="116"/>
      <c r="C5" s="121" t="s">
        <v>544</v>
      </c>
      <c r="D5" s="121" t="s">
        <v>544</v>
      </c>
      <c r="E5" s="120"/>
      <c r="F5" s="116"/>
      <c r="G5" s="116"/>
      <c r="H5" s="116"/>
    </row>
    <row r="6" spans="1:8" ht="24" customHeight="1">
      <c r="A6" s="129" t="s">
        <v>810</v>
      </c>
      <c r="B6" s="104" t="s">
        <v>767</v>
      </c>
      <c r="C6" s="108" t="s">
        <v>767</v>
      </c>
      <c r="D6" s="108" t="s">
        <v>768</v>
      </c>
      <c r="E6" s="105">
        <f>368*6</f>
        <v>2208</v>
      </c>
      <c r="F6" s="103"/>
      <c r="H6" s="103" t="s">
        <v>769</v>
      </c>
    </row>
    <row r="7" spans="1:8" ht="24" customHeight="1">
      <c r="A7" s="129" t="s">
        <v>777</v>
      </c>
      <c r="B7" s="104" t="s">
        <v>692</v>
      </c>
      <c r="C7" s="108" t="s">
        <v>692</v>
      </c>
      <c r="D7" s="108" t="s">
        <v>693</v>
      </c>
      <c r="E7" s="105">
        <v>300</v>
      </c>
      <c r="F7" s="103"/>
      <c r="G7" s="103"/>
      <c r="H7" s="103"/>
    </row>
    <row r="8" spans="1:8" ht="24" customHeight="1">
      <c r="A8" s="129" t="s">
        <v>817</v>
      </c>
      <c r="B8" s="124" t="s">
        <v>732</v>
      </c>
      <c r="C8" s="108" t="s">
        <v>732</v>
      </c>
      <c r="D8" s="108" t="s">
        <v>558</v>
      </c>
      <c r="E8" s="105">
        <v>400</v>
      </c>
      <c r="F8" s="103"/>
      <c r="G8" s="103"/>
      <c r="H8" s="103"/>
    </row>
    <row r="9" spans="1:8" ht="24" customHeight="1">
      <c r="A9" s="129" t="s">
        <v>818</v>
      </c>
      <c r="B9" s="104" t="s">
        <v>674</v>
      </c>
      <c r="C9" s="108" t="s">
        <v>756</v>
      </c>
      <c r="D9" s="108" t="s">
        <v>757</v>
      </c>
      <c r="E9" s="105">
        <v>400</v>
      </c>
      <c r="F9" s="103"/>
      <c r="G9" s="103"/>
      <c r="H9" s="103"/>
    </row>
    <row r="10" spans="1:8" ht="24" customHeight="1">
      <c r="A10" s="129" t="s">
        <v>819</v>
      </c>
      <c r="B10" s="104" t="s">
        <v>770</v>
      </c>
      <c r="C10" s="108" t="s">
        <v>771</v>
      </c>
      <c r="D10" s="108" t="s">
        <v>772</v>
      </c>
      <c r="E10" s="105">
        <f>120*4</f>
        <v>480</v>
      </c>
      <c r="F10" s="103"/>
      <c r="G10" s="103"/>
      <c r="H10" s="103"/>
    </row>
    <row r="11" spans="1:8" ht="24" customHeight="1">
      <c r="A11" s="129" t="s">
        <v>820</v>
      </c>
      <c r="B11" s="104" t="s">
        <v>747</v>
      </c>
      <c r="C11" s="108" t="s">
        <v>773</v>
      </c>
      <c r="D11" s="108" t="s">
        <v>774</v>
      </c>
      <c r="E11" s="105">
        <v>600</v>
      </c>
      <c r="F11" s="103"/>
      <c r="G11" s="103"/>
      <c r="H11" s="103"/>
    </row>
    <row r="12" spans="1:8" ht="24" customHeight="1">
      <c r="A12" s="129" t="s">
        <v>811</v>
      </c>
      <c r="B12" s="104" t="s">
        <v>715</v>
      </c>
      <c r="C12" s="108" t="s">
        <v>715</v>
      </c>
      <c r="D12" s="108" t="s">
        <v>747</v>
      </c>
      <c r="E12" s="105">
        <f>158*3</f>
        <v>474</v>
      </c>
      <c r="F12" s="103"/>
      <c r="G12" s="103"/>
      <c r="H12" s="103" t="s">
        <v>748</v>
      </c>
    </row>
    <row r="13" spans="1:8" ht="24" customHeight="1">
      <c r="A13" s="129" t="s">
        <v>800</v>
      </c>
      <c r="B13" s="104" t="s">
        <v>775</v>
      </c>
      <c r="C13" s="108" t="s">
        <v>671</v>
      </c>
      <c r="D13" s="108" t="s">
        <v>776</v>
      </c>
      <c r="E13" s="105">
        <f>250*4</f>
        <v>1000</v>
      </c>
      <c r="F13" s="103"/>
      <c r="G13" s="103"/>
      <c r="H13" s="103" t="s">
        <v>722</v>
      </c>
    </row>
    <row r="14" spans="1:8" ht="24" customHeight="1">
      <c r="A14" s="129"/>
      <c r="B14" s="104"/>
      <c r="C14" s="108"/>
      <c r="D14" s="108"/>
      <c r="E14" s="105"/>
      <c r="F14" s="103"/>
      <c r="H14" s="103"/>
    </row>
    <row r="15" spans="1:8" ht="24" customHeight="1">
      <c r="A15" s="129"/>
      <c r="B15" s="104"/>
      <c r="C15" s="108"/>
      <c r="D15" s="108"/>
      <c r="E15" s="105"/>
      <c r="F15" s="103"/>
      <c r="G15" s="103"/>
      <c r="H15" s="103"/>
    </row>
    <row r="16" spans="1:8" ht="24" customHeight="1">
      <c r="A16" s="129"/>
      <c r="B16" s="104"/>
      <c r="C16" s="108"/>
      <c r="D16" s="108"/>
      <c r="E16" s="105"/>
      <c r="F16" s="103"/>
      <c r="G16" s="103"/>
      <c r="H16" s="103"/>
    </row>
    <row r="17" spans="1:8" ht="24" customHeight="1">
      <c r="A17" s="129"/>
      <c r="B17" s="104"/>
      <c r="C17" s="108"/>
      <c r="D17" s="108"/>
      <c r="E17" s="105"/>
      <c r="F17" s="103"/>
      <c r="G17" s="103"/>
      <c r="H17" s="103"/>
    </row>
    <row r="18" spans="1:8" ht="24" customHeight="1">
      <c r="A18" s="129"/>
      <c r="B18" s="104"/>
      <c r="C18" s="108"/>
      <c r="D18" s="108"/>
      <c r="E18" s="105"/>
      <c r="F18" s="103"/>
      <c r="G18" s="103"/>
      <c r="H18" s="103"/>
    </row>
    <row r="19" spans="1:8" ht="24" customHeight="1">
      <c r="A19" s="129"/>
      <c r="B19" s="104"/>
      <c r="C19" s="108"/>
      <c r="D19" s="108"/>
      <c r="E19" s="105"/>
      <c r="F19" s="103"/>
      <c r="G19" s="103"/>
      <c r="H19" s="125"/>
    </row>
    <row r="20" spans="1:8" ht="24" customHeight="1">
      <c r="A20" s="129"/>
      <c r="B20" s="104"/>
      <c r="C20" s="108"/>
      <c r="D20" s="108"/>
      <c r="E20" s="105"/>
      <c r="F20" s="103"/>
      <c r="G20" s="103"/>
      <c r="H20" s="103"/>
    </row>
    <row r="21" spans="1:8" ht="24" customHeight="1">
      <c r="A21" s="129"/>
      <c r="B21" s="104"/>
      <c r="C21" s="108"/>
      <c r="D21" s="108"/>
      <c r="E21" s="105"/>
      <c r="F21" s="103"/>
      <c r="G21" s="103"/>
      <c r="H21" s="103"/>
    </row>
    <row r="22" spans="1:8" ht="24" customHeight="1">
      <c r="A22" s="129"/>
      <c r="B22" s="104"/>
      <c r="C22" s="108"/>
      <c r="D22" s="108"/>
      <c r="E22" s="105"/>
      <c r="F22" s="103"/>
      <c r="G22" s="103"/>
      <c r="H22" s="103"/>
    </row>
    <row r="23" spans="1:8" ht="24" customHeight="1">
      <c r="A23" s="129"/>
      <c r="B23" s="104"/>
      <c r="C23" s="108"/>
      <c r="D23" s="108"/>
      <c r="E23" s="105"/>
      <c r="F23" s="103"/>
      <c r="G23" s="103"/>
      <c r="H23" s="103"/>
    </row>
    <row r="24" spans="1:8" ht="24" customHeight="1">
      <c r="A24" s="129"/>
      <c r="B24" s="104"/>
      <c r="C24" s="108"/>
      <c r="D24" s="108"/>
      <c r="E24" s="105"/>
      <c r="F24" s="103"/>
      <c r="G24" s="103"/>
      <c r="H24" s="103"/>
    </row>
    <row r="25" spans="1:8" ht="24" customHeight="1">
      <c r="A25" s="129"/>
      <c r="B25" s="104"/>
      <c r="C25" s="108"/>
      <c r="D25" s="108"/>
      <c r="E25" s="105"/>
      <c r="F25" s="103"/>
      <c r="G25" s="103"/>
      <c r="H25" s="103"/>
    </row>
    <row r="26" spans="1:8" ht="24" customHeight="1">
      <c r="A26" s="129"/>
      <c r="B26" s="104"/>
      <c r="C26" s="108"/>
      <c r="D26" s="108"/>
      <c r="E26" s="105"/>
      <c r="F26" s="103"/>
      <c r="G26" s="103"/>
      <c r="H26" s="103"/>
    </row>
    <row r="27" spans="1:8" ht="24" customHeight="1">
      <c r="A27" s="129"/>
      <c r="B27" s="104"/>
      <c r="C27" s="108"/>
      <c r="D27" s="108"/>
      <c r="E27" s="105"/>
      <c r="F27" s="103"/>
      <c r="G27" s="103"/>
      <c r="H27" s="103"/>
    </row>
    <row r="28" spans="1:8" ht="24" customHeight="1">
      <c r="A28" s="129"/>
      <c r="B28" s="104"/>
      <c r="C28" s="108"/>
      <c r="D28" s="108"/>
      <c r="E28" s="105"/>
      <c r="F28" s="103"/>
      <c r="G28" s="103"/>
      <c r="H28" s="103"/>
    </row>
    <row r="29" spans="1:8" ht="24" customHeight="1">
      <c r="A29" s="129"/>
      <c r="B29" s="104"/>
      <c r="C29" s="108"/>
      <c r="D29" s="108"/>
      <c r="E29" s="105"/>
      <c r="F29" s="103"/>
      <c r="G29" s="103"/>
      <c r="H29" s="103"/>
    </row>
    <row r="31" spans="1:8">
      <c r="A31" s="106" t="s">
        <v>647</v>
      </c>
      <c r="B31" s="107"/>
      <c r="C31" s="108">
        <f>E31/2</f>
        <v>2931</v>
      </c>
      <c r="D31" s="108" t="s">
        <v>688</v>
      </c>
      <c r="E31" s="108">
        <f>SUM(E6:E30)</f>
        <v>5862</v>
      </c>
      <c r="F31" s="103"/>
    </row>
    <row r="32" spans="1:8">
      <c r="A32" s="116" t="s">
        <v>689</v>
      </c>
      <c r="B32" s="116"/>
      <c r="C32" s="108"/>
      <c r="E32" s="122"/>
    </row>
    <row r="33" spans="1:5">
      <c r="A33" s="106" t="s">
        <v>690</v>
      </c>
      <c r="B33" s="107"/>
      <c r="C33" s="108"/>
      <c r="E33" s="123"/>
    </row>
  </sheetData>
  <mergeCells count="13">
    <mergeCell ref="A31:B31"/>
    <mergeCell ref="A32:B32"/>
    <mergeCell ref="A33:B33"/>
    <mergeCell ref="B1:E1"/>
    <mergeCell ref="F1:H1"/>
    <mergeCell ref="B2:E2"/>
    <mergeCell ref="F2:H2"/>
    <mergeCell ref="A4:A5"/>
    <mergeCell ref="B4:B5"/>
    <mergeCell ref="E4:E5"/>
    <mergeCell ref="F4:F5"/>
    <mergeCell ref="G4:G5"/>
    <mergeCell ref="H4:H5"/>
  </mergeCells>
  <phoneticPr fontId="21"/>
  <pageMargins left="0.25" right="0.25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B5" sqref="B5:D5"/>
    </sheetView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8</v>
      </c>
      <c r="H1" s="34" t="s">
        <v>53</v>
      </c>
      <c r="I1" s="81" t="s">
        <v>76</v>
      </c>
      <c r="J1" s="55"/>
      <c r="K1" s="50" t="s">
        <v>77</v>
      </c>
      <c r="L1" s="36"/>
      <c r="M1" s="36"/>
      <c r="N1" s="24"/>
      <c r="O1" s="51" t="s">
        <v>78</v>
      </c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79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3" t="s">
        <v>80</v>
      </c>
      <c r="B4" s="82" t="s">
        <v>533</v>
      </c>
      <c r="C4" s="57"/>
      <c r="D4" s="59"/>
      <c r="E4" s="64" t="s">
        <v>82</v>
      </c>
      <c r="F4" s="57"/>
      <c r="G4" s="57"/>
      <c r="H4" s="59"/>
      <c r="I4" s="64" t="s">
        <v>83</v>
      </c>
      <c r="J4" s="57"/>
      <c r="K4" s="57"/>
      <c r="L4" s="59"/>
      <c r="M4" s="82" t="s">
        <v>84</v>
      </c>
      <c r="N4" s="57"/>
      <c r="O4" s="57"/>
      <c r="P4" s="57"/>
      <c r="Q4" s="57"/>
      <c r="R4" s="59"/>
    </row>
    <row r="5" spans="1:18" ht="19.5" customHeight="1">
      <c r="A5" s="70"/>
      <c r="B5" s="82" t="s">
        <v>85</v>
      </c>
      <c r="C5" s="57"/>
      <c r="D5" s="59"/>
      <c r="E5" s="82" t="s">
        <v>525</v>
      </c>
      <c r="F5" s="57"/>
      <c r="G5" s="57"/>
      <c r="H5" s="59"/>
      <c r="I5" s="82" t="s">
        <v>526</v>
      </c>
      <c r="J5" s="57"/>
      <c r="K5" s="57"/>
      <c r="L5" s="59"/>
      <c r="M5" s="82" t="s">
        <v>86</v>
      </c>
      <c r="N5" s="57"/>
      <c r="O5" s="57"/>
      <c r="P5" s="57"/>
      <c r="Q5" s="57"/>
      <c r="R5" s="59"/>
    </row>
    <row r="6" spans="1:18" ht="19.5" customHeight="1">
      <c r="A6" s="70"/>
      <c r="B6" s="82" t="s">
        <v>87</v>
      </c>
      <c r="C6" s="57"/>
      <c r="D6" s="59"/>
      <c r="E6" s="64" t="s">
        <v>88</v>
      </c>
      <c r="F6" s="57"/>
      <c r="G6" s="57"/>
      <c r="H6" s="59"/>
      <c r="I6" s="64" t="s">
        <v>89</v>
      </c>
      <c r="J6" s="57"/>
      <c r="K6" s="57"/>
      <c r="L6" s="59"/>
      <c r="M6" s="82" t="s">
        <v>90</v>
      </c>
      <c r="N6" s="57"/>
      <c r="O6" s="57"/>
      <c r="P6" s="57"/>
      <c r="Q6" s="57"/>
      <c r="R6" s="59"/>
    </row>
    <row r="7" spans="1:18" ht="19.5" customHeight="1">
      <c r="A7" s="70"/>
      <c r="B7" s="82" t="s">
        <v>91</v>
      </c>
      <c r="C7" s="57"/>
      <c r="D7" s="59"/>
      <c r="E7" s="82" t="s">
        <v>92</v>
      </c>
      <c r="F7" s="57"/>
      <c r="G7" s="57"/>
      <c r="H7" s="59"/>
      <c r="I7" s="64" t="s">
        <v>93</v>
      </c>
      <c r="J7" s="57"/>
      <c r="K7" s="57"/>
      <c r="L7" s="59"/>
      <c r="M7" s="64"/>
      <c r="N7" s="57"/>
      <c r="O7" s="57"/>
      <c r="P7" s="57"/>
      <c r="Q7" s="57"/>
      <c r="R7" s="59"/>
    </row>
    <row r="8" spans="1:18" ht="19.5" customHeight="1">
      <c r="A8" s="70"/>
      <c r="B8" s="82" t="s">
        <v>94</v>
      </c>
      <c r="C8" s="57"/>
      <c r="D8" s="59"/>
      <c r="E8" s="82" t="s">
        <v>95</v>
      </c>
      <c r="F8" s="57"/>
      <c r="G8" s="57"/>
      <c r="H8" s="59"/>
      <c r="I8" s="82" t="s">
        <v>96</v>
      </c>
      <c r="J8" s="57"/>
      <c r="K8" s="57"/>
      <c r="L8" s="59"/>
      <c r="M8" s="64" t="s">
        <v>97</v>
      </c>
      <c r="N8" s="57"/>
      <c r="O8" s="57"/>
      <c r="P8" s="57"/>
      <c r="Q8" s="57"/>
      <c r="R8" s="59"/>
    </row>
    <row r="9" spans="1:18" ht="19.5" customHeight="1">
      <c r="A9" s="70"/>
      <c r="B9" s="82" t="s">
        <v>98</v>
      </c>
      <c r="C9" s="57"/>
      <c r="D9" s="59"/>
      <c r="E9" s="82" t="s">
        <v>99</v>
      </c>
      <c r="F9" s="57"/>
      <c r="G9" s="57"/>
      <c r="H9" s="59"/>
      <c r="I9" s="82" t="s">
        <v>100</v>
      </c>
      <c r="J9" s="57"/>
      <c r="K9" s="57"/>
      <c r="L9" s="59"/>
      <c r="M9" s="64" t="s">
        <v>101</v>
      </c>
      <c r="N9" s="57"/>
      <c r="O9" s="57"/>
      <c r="P9" s="57"/>
      <c r="Q9" s="57"/>
      <c r="R9" s="59"/>
    </row>
    <row r="10" spans="1:18" ht="19.5" customHeight="1">
      <c r="A10" s="70"/>
      <c r="B10" s="82" t="s">
        <v>102</v>
      </c>
      <c r="C10" s="57"/>
      <c r="D10" s="59"/>
      <c r="E10" s="82" t="s">
        <v>103</v>
      </c>
      <c r="F10" s="57"/>
      <c r="G10" s="57"/>
      <c r="H10" s="59"/>
      <c r="I10" s="82" t="s">
        <v>104</v>
      </c>
      <c r="J10" s="57"/>
      <c r="K10" s="57"/>
      <c r="L10" s="59"/>
      <c r="M10" s="64" t="s">
        <v>105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106</v>
      </c>
      <c r="C11" s="57"/>
      <c r="D11" s="59"/>
      <c r="E11" s="82" t="s">
        <v>103</v>
      </c>
      <c r="F11" s="57"/>
      <c r="G11" s="57"/>
      <c r="H11" s="59"/>
      <c r="I11" s="82" t="s">
        <v>104</v>
      </c>
      <c r="J11" s="57"/>
      <c r="K11" s="57"/>
      <c r="L11" s="59"/>
      <c r="M11" s="64" t="s">
        <v>107</v>
      </c>
      <c r="N11" s="57"/>
      <c r="O11" s="57"/>
      <c r="P11" s="57"/>
      <c r="Q11" s="57"/>
      <c r="R11" s="59"/>
    </row>
    <row r="12" spans="1:18" ht="19.5" customHeight="1">
      <c r="A12" s="70"/>
      <c r="B12" s="64"/>
      <c r="C12" s="57"/>
      <c r="D12" s="59"/>
      <c r="E12" s="64"/>
      <c r="F12" s="57"/>
      <c r="G12" s="57"/>
      <c r="H12" s="59"/>
      <c r="I12" s="64"/>
      <c r="J12" s="57"/>
      <c r="K12" s="57"/>
      <c r="L12" s="59"/>
      <c r="M12" s="64"/>
      <c r="N12" s="57"/>
      <c r="O12" s="57"/>
      <c r="P12" s="57"/>
      <c r="Q12" s="57"/>
      <c r="R12" s="59"/>
    </row>
    <row r="13" spans="1:18" ht="19.5" customHeight="1">
      <c r="A13" s="71"/>
      <c r="B13" s="64"/>
      <c r="C13" s="57"/>
      <c r="D13" s="59"/>
      <c r="E13" s="64"/>
      <c r="F13" s="57"/>
      <c r="G13" s="57"/>
      <c r="H13" s="59"/>
      <c r="I13" s="64"/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83" t="s">
        <v>108</v>
      </c>
      <c r="B14" s="82" t="s">
        <v>109</v>
      </c>
      <c r="C14" s="57"/>
      <c r="D14" s="59"/>
      <c r="E14" s="64" t="s">
        <v>110</v>
      </c>
      <c r="F14" s="57"/>
      <c r="G14" s="57"/>
      <c r="H14" s="59"/>
      <c r="I14" s="82" t="s">
        <v>111</v>
      </c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 t="s">
        <v>112</v>
      </c>
      <c r="C15" s="57"/>
      <c r="D15" s="59"/>
      <c r="E15" s="82" t="s">
        <v>113</v>
      </c>
      <c r="F15" s="57"/>
      <c r="G15" s="57"/>
      <c r="H15" s="59"/>
      <c r="I15" s="82" t="s">
        <v>113</v>
      </c>
      <c r="J15" s="57"/>
      <c r="K15" s="57"/>
      <c r="L15" s="59"/>
      <c r="M15" s="82" t="s">
        <v>114</v>
      </c>
      <c r="N15" s="57"/>
      <c r="O15" s="57"/>
      <c r="P15" s="57"/>
      <c r="Q15" s="57"/>
      <c r="R15" s="59"/>
    </row>
    <row r="16" spans="1:18" ht="19.5" customHeight="1">
      <c r="A16" s="70"/>
      <c r="B16" s="82" t="s">
        <v>115</v>
      </c>
      <c r="C16" s="57"/>
      <c r="D16" s="59"/>
      <c r="E16" s="82" t="s">
        <v>113</v>
      </c>
      <c r="F16" s="57"/>
      <c r="G16" s="57"/>
      <c r="H16" s="59"/>
      <c r="I16" s="82" t="s">
        <v>113</v>
      </c>
      <c r="J16" s="57"/>
      <c r="K16" s="57"/>
      <c r="L16" s="59"/>
      <c r="M16" s="82" t="s">
        <v>114</v>
      </c>
      <c r="N16" s="57"/>
      <c r="O16" s="57"/>
      <c r="P16" s="57"/>
      <c r="Q16" s="57"/>
      <c r="R16" s="59"/>
    </row>
    <row r="17" spans="1:18" ht="19.5" customHeight="1">
      <c r="A17" s="70"/>
      <c r="B17" s="82" t="s">
        <v>116</v>
      </c>
      <c r="C17" s="57"/>
      <c r="D17" s="59"/>
      <c r="E17" s="64" t="s">
        <v>117</v>
      </c>
      <c r="F17" s="57"/>
      <c r="G17" s="57"/>
      <c r="H17" s="59"/>
      <c r="I17" s="64" t="s">
        <v>118</v>
      </c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0"/>
      <c r="B18" s="82" t="s">
        <v>119</v>
      </c>
      <c r="C18" s="57"/>
      <c r="D18" s="59"/>
      <c r="E18" s="82" t="s">
        <v>99</v>
      </c>
      <c r="F18" s="57"/>
      <c r="G18" s="57"/>
      <c r="H18" s="59"/>
      <c r="I18" s="82" t="s">
        <v>100</v>
      </c>
      <c r="J18" s="57"/>
      <c r="K18" s="57"/>
      <c r="L18" s="59"/>
      <c r="M18" s="64" t="s">
        <v>120</v>
      </c>
      <c r="N18" s="57"/>
      <c r="O18" s="57"/>
      <c r="P18" s="57"/>
      <c r="Q18" s="57"/>
      <c r="R18" s="59"/>
    </row>
    <row r="19" spans="1:18" ht="19.5" customHeight="1">
      <c r="A19" s="70"/>
      <c r="B19" s="82" t="s">
        <v>121</v>
      </c>
      <c r="C19" s="57"/>
      <c r="D19" s="59"/>
      <c r="E19" s="82" t="s">
        <v>122</v>
      </c>
      <c r="F19" s="57"/>
      <c r="G19" s="57"/>
      <c r="H19" s="59"/>
      <c r="I19" s="82" t="s">
        <v>123</v>
      </c>
      <c r="J19" s="57"/>
      <c r="K19" s="57"/>
      <c r="L19" s="59"/>
      <c r="M19" s="64"/>
      <c r="N19" s="57"/>
      <c r="O19" s="57"/>
      <c r="P19" s="57"/>
      <c r="Q19" s="57"/>
      <c r="R19" s="59"/>
    </row>
    <row r="20" spans="1:18" ht="19.5" customHeight="1">
      <c r="A20" s="70"/>
      <c r="B20" s="82" t="s">
        <v>124</v>
      </c>
      <c r="C20" s="57"/>
      <c r="D20" s="59"/>
      <c r="E20" s="64" t="s">
        <v>125</v>
      </c>
      <c r="F20" s="57"/>
      <c r="G20" s="57"/>
      <c r="H20" s="59"/>
      <c r="I20" s="82" t="s">
        <v>111</v>
      </c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1"/>
      <c r="B21" s="82" t="s">
        <v>126</v>
      </c>
      <c r="C21" s="57"/>
      <c r="D21" s="59"/>
      <c r="E21" s="64"/>
      <c r="F21" s="57"/>
      <c r="G21" s="57"/>
      <c r="H21" s="59"/>
      <c r="I21" s="64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69"/>
      <c r="B22" s="67"/>
      <c r="C22" s="57"/>
      <c r="D22" s="59"/>
      <c r="E22" s="67"/>
      <c r="F22" s="57"/>
      <c r="G22" s="57"/>
      <c r="H22" s="59"/>
      <c r="I22" s="67"/>
      <c r="J22" s="57"/>
      <c r="K22" s="57"/>
      <c r="L22" s="59"/>
      <c r="M22" s="67"/>
      <c r="N22" s="57"/>
      <c r="O22" s="57"/>
      <c r="P22" s="57"/>
      <c r="Q22" s="57"/>
      <c r="R22" s="59"/>
    </row>
    <row r="23" spans="1:18" ht="19.5" customHeight="1">
      <c r="A23" s="70"/>
      <c r="B23" s="67"/>
      <c r="C23" s="57"/>
      <c r="D23" s="59"/>
      <c r="E23" s="67"/>
      <c r="F23" s="57"/>
      <c r="G23" s="57"/>
      <c r="H23" s="59"/>
      <c r="I23" s="67"/>
      <c r="J23" s="57"/>
      <c r="K23" s="57"/>
      <c r="L23" s="59"/>
      <c r="M23" s="67"/>
      <c r="N23" s="57"/>
      <c r="O23" s="57"/>
      <c r="P23" s="57"/>
      <c r="Q23" s="57"/>
      <c r="R23" s="59"/>
    </row>
    <row r="24" spans="1:18" ht="19.5" customHeight="1">
      <c r="A24" s="70"/>
      <c r="B24" s="67"/>
      <c r="C24" s="57"/>
      <c r="D24" s="59"/>
      <c r="E24" s="67"/>
      <c r="F24" s="57"/>
      <c r="G24" s="57"/>
      <c r="H24" s="59"/>
      <c r="I24" s="67"/>
      <c r="J24" s="57"/>
      <c r="K24" s="57"/>
      <c r="L24" s="59"/>
      <c r="M24" s="67"/>
      <c r="N24" s="57"/>
      <c r="O24" s="57"/>
      <c r="P24" s="57"/>
      <c r="Q24" s="57"/>
      <c r="R24" s="59"/>
    </row>
    <row r="25" spans="1:18" ht="19.5" customHeight="1">
      <c r="A25" s="70"/>
      <c r="B25" s="67"/>
      <c r="C25" s="57"/>
      <c r="D25" s="59"/>
      <c r="E25" s="67"/>
      <c r="F25" s="57"/>
      <c r="G25" s="57"/>
      <c r="H25" s="59"/>
      <c r="I25" s="67"/>
      <c r="J25" s="57"/>
      <c r="K25" s="57"/>
      <c r="L25" s="59"/>
      <c r="M25" s="67"/>
      <c r="N25" s="57"/>
      <c r="O25" s="57"/>
      <c r="P25" s="57"/>
      <c r="Q25" s="57"/>
      <c r="R25" s="59"/>
    </row>
    <row r="26" spans="1:18" ht="19.5" customHeight="1">
      <c r="A26" s="70"/>
      <c r="B26" s="67"/>
      <c r="C26" s="57"/>
      <c r="D26" s="59"/>
      <c r="E26" s="67"/>
      <c r="F26" s="57"/>
      <c r="G26" s="57"/>
      <c r="H26" s="59"/>
      <c r="I26" s="67"/>
      <c r="J26" s="57"/>
      <c r="K26" s="57"/>
      <c r="L26" s="59"/>
      <c r="M26" s="67"/>
      <c r="N26" s="57"/>
      <c r="O26" s="57"/>
      <c r="P26" s="57"/>
      <c r="Q26" s="57"/>
      <c r="R26" s="59"/>
    </row>
    <row r="27" spans="1:18" ht="19.5" customHeight="1">
      <c r="A27" s="70"/>
      <c r="B27" s="67"/>
      <c r="C27" s="57"/>
      <c r="D27" s="59"/>
      <c r="E27" s="67"/>
      <c r="F27" s="57"/>
      <c r="G27" s="57"/>
      <c r="H27" s="59"/>
      <c r="I27" s="67"/>
      <c r="J27" s="57"/>
      <c r="K27" s="57"/>
      <c r="L27" s="59"/>
      <c r="M27" s="67"/>
      <c r="N27" s="57"/>
      <c r="O27" s="57"/>
      <c r="P27" s="57"/>
      <c r="Q27" s="57"/>
      <c r="R27" s="59"/>
    </row>
    <row r="28" spans="1:18" ht="19.5" customHeight="1">
      <c r="A28" s="71"/>
      <c r="B28" s="67"/>
      <c r="C28" s="57"/>
      <c r="D28" s="59"/>
      <c r="E28" s="67"/>
      <c r="F28" s="57"/>
      <c r="G28" s="57"/>
      <c r="H28" s="59"/>
      <c r="I28" s="67"/>
      <c r="J28" s="57"/>
      <c r="K28" s="57"/>
      <c r="L28" s="59"/>
      <c r="M28" s="67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M20:R20"/>
    <mergeCell ref="I1:J1"/>
    <mergeCell ref="E3:H3"/>
    <mergeCell ref="I3:L3"/>
    <mergeCell ref="M3:R3"/>
    <mergeCell ref="A4:A13"/>
    <mergeCell ref="M4:R4"/>
    <mergeCell ref="M5:R5"/>
    <mergeCell ref="B16:D16"/>
    <mergeCell ref="E16:H16"/>
    <mergeCell ref="I16:L16"/>
    <mergeCell ref="M16:R16"/>
    <mergeCell ref="M6:R6"/>
    <mergeCell ref="B7:D7"/>
    <mergeCell ref="E7:H7"/>
    <mergeCell ref="I7:L7"/>
    <mergeCell ref="M7:R7"/>
    <mergeCell ref="I12:L12"/>
    <mergeCell ref="M12:R12"/>
    <mergeCell ref="I13:L13"/>
    <mergeCell ref="M13:R13"/>
    <mergeCell ref="P32:R34"/>
    <mergeCell ref="P35:R35"/>
    <mergeCell ref="P36:R36"/>
    <mergeCell ref="P37:R37"/>
    <mergeCell ref="P38:R38"/>
    <mergeCell ref="P39:R39"/>
    <mergeCell ref="P40:R40"/>
    <mergeCell ref="I24:L24"/>
    <mergeCell ref="M24:R24"/>
    <mergeCell ref="I25:L25"/>
    <mergeCell ref="M25:R25"/>
    <mergeCell ref="I26:L26"/>
    <mergeCell ref="M26:R26"/>
    <mergeCell ref="M27:R27"/>
    <mergeCell ref="I21:L21"/>
    <mergeCell ref="M21:R21"/>
    <mergeCell ref="I22:L22"/>
    <mergeCell ref="M22:R22"/>
    <mergeCell ref="I23:L23"/>
    <mergeCell ref="M23:R23"/>
    <mergeCell ref="I27:L27"/>
    <mergeCell ref="I28:L28"/>
    <mergeCell ref="M28:R28"/>
    <mergeCell ref="A39:B39"/>
    <mergeCell ref="A40:B40"/>
    <mergeCell ref="A22:A28"/>
    <mergeCell ref="A32:B32"/>
    <mergeCell ref="A33:B34"/>
    <mergeCell ref="A35:B35"/>
    <mergeCell ref="A36:B36"/>
    <mergeCell ref="A37:B37"/>
    <mergeCell ref="A38:B38"/>
    <mergeCell ref="A14:A21"/>
    <mergeCell ref="B14:D14"/>
    <mergeCell ref="E14:H14"/>
    <mergeCell ref="B15:D15"/>
    <mergeCell ref="E15:H15"/>
    <mergeCell ref="E27:H27"/>
    <mergeCell ref="E28:H28"/>
    <mergeCell ref="B21:D21"/>
    <mergeCell ref="E21:H21"/>
    <mergeCell ref="E22:H22"/>
    <mergeCell ref="E23:H23"/>
    <mergeCell ref="E24:H24"/>
    <mergeCell ref="E25:H25"/>
    <mergeCell ref="E26:H26"/>
    <mergeCell ref="B22:D22"/>
    <mergeCell ref="B23:D23"/>
    <mergeCell ref="B24:D24"/>
    <mergeCell ref="B25:D25"/>
    <mergeCell ref="B26:D26"/>
    <mergeCell ref="B27:D27"/>
    <mergeCell ref="B28:D28"/>
    <mergeCell ref="B17:D17"/>
    <mergeCell ref="E17:H17"/>
    <mergeCell ref="B18:D18"/>
    <mergeCell ref="B11:D11"/>
    <mergeCell ref="E11:H11"/>
    <mergeCell ref="I11:L11"/>
    <mergeCell ref="M11:R11"/>
    <mergeCell ref="B12:D12"/>
    <mergeCell ref="E12:H12"/>
    <mergeCell ref="B19:D19"/>
    <mergeCell ref="E19:H19"/>
    <mergeCell ref="B20:D20"/>
    <mergeCell ref="E20:H20"/>
    <mergeCell ref="B13:D13"/>
    <mergeCell ref="E13:H13"/>
    <mergeCell ref="I20:L20"/>
    <mergeCell ref="I14:L14"/>
    <mergeCell ref="M14:R14"/>
    <mergeCell ref="I15:L15"/>
    <mergeCell ref="M15:R15"/>
    <mergeCell ref="I17:L17"/>
    <mergeCell ref="M17:R17"/>
    <mergeCell ref="E18:H18"/>
    <mergeCell ref="I18:L18"/>
    <mergeCell ref="M18:R18"/>
    <mergeCell ref="I19:L19"/>
    <mergeCell ref="M19:R19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opLeftCell="A9" workbookViewId="0">
      <selection activeCell="E24" sqref="E24:H24"/>
    </sheetView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9</v>
      </c>
      <c r="H1" s="34" t="s">
        <v>53</v>
      </c>
      <c r="I1" s="81" t="s">
        <v>127</v>
      </c>
      <c r="J1" s="55"/>
      <c r="K1" s="50" t="s">
        <v>128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129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130</v>
      </c>
      <c r="B4" s="82" t="s">
        <v>131</v>
      </c>
      <c r="C4" s="57"/>
      <c r="D4" s="59"/>
      <c r="E4" s="82" t="s">
        <v>132</v>
      </c>
      <c r="F4" s="57"/>
      <c r="G4" s="57"/>
      <c r="H4" s="59"/>
      <c r="I4" s="82" t="s">
        <v>529</v>
      </c>
      <c r="J4" s="57"/>
      <c r="K4" s="57"/>
      <c r="L4" s="59"/>
      <c r="M4" s="82" t="s">
        <v>133</v>
      </c>
      <c r="N4" s="57"/>
      <c r="O4" s="57"/>
      <c r="P4" s="57"/>
      <c r="Q4" s="57"/>
      <c r="R4" s="59"/>
    </row>
    <row r="5" spans="1:18" ht="19.5" customHeight="1">
      <c r="A5" s="70"/>
      <c r="B5" s="82" t="s">
        <v>134</v>
      </c>
      <c r="C5" s="57"/>
      <c r="D5" s="59"/>
      <c r="E5" s="84" t="s">
        <v>135</v>
      </c>
      <c r="F5" s="57"/>
      <c r="G5" s="57"/>
      <c r="H5" s="59"/>
      <c r="I5" s="82" t="s">
        <v>136</v>
      </c>
      <c r="J5" s="57"/>
      <c r="K5" s="57"/>
      <c r="L5" s="59"/>
      <c r="M5" s="82" t="s">
        <v>137</v>
      </c>
      <c r="N5" s="57"/>
      <c r="O5" s="57"/>
      <c r="P5" s="57"/>
      <c r="Q5" s="57"/>
      <c r="R5" s="59"/>
    </row>
    <row r="6" spans="1:18" ht="19.5" customHeight="1">
      <c r="A6" s="70"/>
      <c r="B6" s="82" t="s">
        <v>138</v>
      </c>
      <c r="C6" s="57"/>
      <c r="D6" s="59"/>
      <c r="E6" s="82" t="s">
        <v>139</v>
      </c>
      <c r="F6" s="57"/>
      <c r="G6" s="57"/>
      <c r="H6" s="59"/>
      <c r="I6" s="82" t="s">
        <v>140</v>
      </c>
      <c r="J6" s="57"/>
      <c r="K6" s="57"/>
      <c r="L6" s="59"/>
      <c r="M6" s="82" t="s">
        <v>137</v>
      </c>
      <c r="N6" s="57"/>
      <c r="O6" s="57"/>
      <c r="P6" s="57"/>
      <c r="Q6" s="57"/>
      <c r="R6" s="59"/>
    </row>
    <row r="7" spans="1:18" ht="19.5" customHeight="1">
      <c r="A7" s="70"/>
      <c r="B7" s="82" t="s">
        <v>141</v>
      </c>
      <c r="C7" s="57"/>
      <c r="D7" s="59"/>
      <c r="E7" s="84" t="s">
        <v>142</v>
      </c>
      <c r="F7" s="57"/>
      <c r="G7" s="57"/>
      <c r="H7" s="59"/>
      <c r="I7" s="82" t="s">
        <v>143</v>
      </c>
      <c r="J7" s="57"/>
      <c r="K7" s="57"/>
      <c r="L7" s="59"/>
      <c r="M7" s="82" t="s">
        <v>137</v>
      </c>
      <c r="N7" s="57"/>
      <c r="O7" s="57"/>
      <c r="P7" s="57"/>
      <c r="Q7" s="57"/>
      <c r="R7" s="59"/>
    </row>
    <row r="8" spans="1:18" ht="19.5" customHeight="1">
      <c r="A8" s="70"/>
      <c r="B8" s="82" t="s">
        <v>144</v>
      </c>
      <c r="C8" s="57"/>
      <c r="D8" s="59"/>
      <c r="E8" s="82" t="s">
        <v>145</v>
      </c>
      <c r="F8" s="57"/>
      <c r="G8" s="57"/>
      <c r="H8" s="59"/>
      <c r="I8" s="82" t="s">
        <v>146</v>
      </c>
      <c r="J8" s="57"/>
      <c r="K8" s="57"/>
      <c r="L8" s="59"/>
      <c r="M8" s="82" t="s">
        <v>137</v>
      </c>
      <c r="N8" s="57"/>
      <c r="O8" s="57"/>
      <c r="P8" s="57"/>
      <c r="Q8" s="57"/>
      <c r="R8" s="59"/>
    </row>
    <row r="9" spans="1:18" ht="19.5" customHeight="1">
      <c r="A9" s="70"/>
      <c r="B9" s="82" t="s">
        <v>147</v>
      </c>
      <c r="C9" s="57"/>
      <c r="D9" s="59"/>
      <c r="E9" s="82"/>
      <c r="F9" s="57"/>
      <c r="G9" s="57"/>
      <c r="H9" s="59"/>
      <c r="I9" s="82"/>
      <c r="J9" s="57"/>
      <c r="K9" s="57"/>
      <c r="L9" s="59"/>
      <c r="M9" s="82"/>
      <c r="N9" s="57"/>
      <c r="O9" s="57"/>
      <c r="P9" s="57"/>
      <c r="Q9" s="57"/>
      <c r="R9" s="59"/>
    </row>
    <row r="10" spans="1:18" ht="19.5" customHeight="1">
      <c r="A10" s="70"/>
      <c r="B10" s="82" t="s">
        <v>148</v>
      </c>
      <c r="C10" s="57"/>
      <c r="D10" s="59"/>
      <c r="E10" s="82" t="s">
        <v>149</v>
      </c>
      <c r="F10" s="57"/>
      <c r="G10" s="57"/>
      <c r="H10" s="59"/>
      <c r="I10" s="82" t="s">
        <v>150</v>
      </c>
      <c r="J10" s="57"/>
      <c r="K10" s="57"/>
      <c r="L10" s="59"/>
      <c r="M10" s="82" t="s">
        <v>151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152</v>
      </c>
      <c r="C11" s="57"/>
      <c r="D11" s="59"/>
      <c r="E11" s="82" t="s">
        <v>153</v>
      </c>
      <c r="F11" s="57"/>
      <c r="G11" s="57"/>
      <c r="H11" s="59"/>
      <c r="I11" s="82" t="s">
        <v>154</v>
      </c>
      <c r="J11" s="57"/>
      <c r="K11" s="57"/>
      <c r="L11" s="59"/>
      <c r="M11" s="82" t="s">
        <v>155</v>
      </c>
      <c r="N11" s="57"/>
      <c r="O11" s="57"/>
      <c r="P11" s="57"/>
      <c r="Q11" s="57"/>
      <c r="R11" s="59"/>
    </row>
    <row r="12" spans="1:18" ht="19.5" customHeight="1">
      <c r="A12" s="70"/>
      <c r="B12" s="82" t="s">
        <v>156</v>
      </c>
      <c r="C12" s="57"/>
      <c r="D12" s="59"/>
      <c r="E12" s="82" t="s">
        <v>157</v>
      </c>
      <c r="F12" s="57"/>
      <c r="G12" s="57"/>
      <c r="H12" s="59"/>
      <c r="I12" s="82" t="s">
        <v>100</v>
      </c>
      <c r="J12" s="57"/>
      <c r="K12" s="57"/>
      <c r="L12" s="59"/>
      <c r="M12" s="82" t="s">
        <v>158</v>
      </c>
      <c r="N12" s="57"/>
      <c r="O12" s="57"/>
      <c r="P12" s="57"/>
      <c r="Q12" s="57"/>
      <c r="R12" s="59"/>
    </row>
    <row r="13" spans="1:18" ht="19.5" customHeight="1">
      <c r="A13" s="70"/>
      <c r="B13" s="82" t="s">
        <v>159</v>
      </c>
      <c r="C13" s="57"/>
      <c r="D13" s="59"/>
      <c r="E13" s="82" t="s">
        <v>157</v>
      </c>
      <c r="F13" s="57"/>
      <c r="G13" s="57"/>
      <c r="H13" s="59"/>
      <c r="I13" s="82" t="s">
        <v>100</v>
      </c>
      <c r="J13" s="57"/>
      <c r="K13" s="57"/>
      <c r="L13" s="59"/>
      <c r="M13" s="64" t="s">
        <v>160</v>
      </c>
      <c r="N13" s="57"/>
      <c r="O13" s="57"/>
      <c r="P13" s="57"/>
      <c r="Q13" s="57"/>
      <c r="R13" s="59"/>
    </row>
    <row r="14" spans="1:18" ht="19.5" customHeight="1">
      <c r="A14" s="70"/>
      <c r="B14" s="82" t="s">
        <v>119</v>
      </c>
      <c r="C14" s="57"/>
      <c r="D14" s="59"/>
      <c r="E14" s="82" t="s">
        <v>157</v>
      </c>
      <c r="F14" s="57"/>
      <c r="G14" s="57"/>
      <c r="H14" s="59"/>
      <c r="I14" s="82" t="s">
        <v>100</v>
      </c>
      <c r="J14" s="57"/>
      <c r="K14" s="57"/>
      <c r="L14" s="59"/>
      <c r="M14" s="64" t="s">
        <v>161</v>
      </c>
      <c r="N14" s="57"/>
      <c r="O14" s="57"/>
      <c r="P14" s="57"/>
      <c r="Q14" s="57"/>
      <c r="R14" s="59"/>
    </row>
    <row r="15" spans="1:18" ht="19.5" customHeight="1">
      <c r="A15" s="70"/>
      <c r="B15" s="82" t="s">
        <v>162</v>
      </c>
      <c r="C15" s="57"/>
      <c r="D15" s="59"/>
      <c r="E15" s="82" t="s">
        <v>95</v>
      </c>
      <c r="F15" s="57"/>
      <c r="G15" s="57"/>
      <c r="H15" s="59"/>
      <c r="I15" s="82" t="s">
        <v>96</v>
      </c>
      <c r="J15" s="57"/>
      <c r="K15" s="57"/>
      <c r="L15" s="59"/>
      <c r="M15" s="82" t="s">
        <v>163</v>
      </c>
      <c r="N15" s="57"/>
      <c r="O15" s="57"/>
      <c r="P15" s="57"/>
      <c r="Q15" s="57"/>
      <c r="R15" s="59"/>
    </row>
    <row r="16" spans="1:18" ht="19.5" customHeight="1">
      <c r="A16" s="70"/>
      <c r="B16" s="82" t="s">
        <v>164</v>
      </c>
      <c r="C16" s="57"/>
      <c r="D16" s="59"/>
      <c r="E16" s="82" t="s">
        <v>165</v>
      </c>
      <c r="F16" s="57"/>
      <c r="G16" s="57"/>
      <c r="H16" s="59"/>
      <c r="I16" s="82" t="s">
        <v>166</v>
      </c>
      <c r="J16" s="57"/>
      <c r="K16" s="57"/>
      <c r="L16" s="59"/>
      <c r="M16" s="82" t="s">
        <v>167</v>
      </c>
      <c r="N16" s="57"/>
      <c r="O16" s="57"/>
      <c r="P16" s="57"/>
      <c r="Q16" s="57"/>
      <c r="R16" s="59"/>
    </row>
    <row r="17" spans="1:18" ht="19.5" customHeight="1">
      <c r="A17" s="70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1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85" t="s">
        <v>168</v>
      </c>
      <c r="B19" s="86" t="s">
        <v>85</v>
      </c>
      <c r="C19" s="61"/>
      <c r="D19" s="77"/>
      <c r="E19" s="82" t="s">
        <v>528</v>
      </c>
      <c r="F19" s="57"/>
      <c r="G19" s="57"/>
      <c r="H19" s="59"/>
      <c r="I19" s="82" t="s">
        <v>527</v>
      </c>
      <c r="J19" s="57"/>
      <c r="K19" s="57"/>
      <c r="L19" s="59"/>
      <c r="M19" s="82" t="s">
        <v>169</v>
      </c>
      <c r="N19" s="57"/>
      <c r="O19" s="57"/>
      <c r="P19" s="57"/>
      <c r="Q19" s="57"/>
      <c r="R19" s="59"/>
    </row>
    <row r="20" spans="1:18" ht="19.5" customHeight="1">
      <c r="A20" s="70"/>
      <c r="B20" s="82" t="s">
        <v>144</v>
      </c>
      <c r="C20" s="57"/>
      <c r="D20" s="59"/>
      <c r="E20" s="64" t="s">
        <v>170</v>
      </c>
      <c r="F20" s="57"/>
      <c r="G20" s="57"/>
      <c r="H20" s="59"/>
      <c r="I20" s="82" t="s">
        <v>171</v>
      </c>
      <c r="J20" s="57"/>
      <c r="K20" s="57"/>
      <c r="L20" s="59"/>
      <c r="M20" s="64" t="s">
        <v>172</v>
      </c>
      <c r="N20" s="57"/>
      <c r="O20" s="57"/>
      <c r="P20" s="57"/>
      <c r="Q20" s="57"/>
      <c r="R20" s="59"/>
    </row>
    <row r="21" spans="1:18" ht="19.5" customHeight="1">
      <c r="A21" s="70"/>
      <c r="B21" s="82" t="s">
        <v>91</v>
      </c>
      <c r="C21" s="57"/>
      <c r="D21" s="59"/>
      <c r="E21" s="64" t="s">
        <v>173</v>
      </c>
      <c r="F21" s="57"/>
      <c r="G21" s="57"/>
      <c r="H21" s="59"/>
      <c r="I21" s="64" t="s">
        <v>174</v>
      </c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 t="s">
        <v>106</v>
      </c>
      <c r="C22" s="57"/>
      <c r="D22" s="59"/>
      <c r="E22" s="82" t="s">
        <v>103</v>
      </c>
      <c r="F22" s="57"/>
      <c r="G22" s="57"/>
      <c r="H22" s="59"/>
      <c r="I22" s="82" t="s">
        <v>104</v>
      </c>
      <c r="J22" s="57"/>
      <c r="K22" s="57"/>
      <c r="L22" s="59"/>
      <c r="M22" s="64" t="s">
        <v>175</v>
      </c>
      <c r="N22" s="57"/>
      <c r="O22" s="57"/>
      <c r="P22" s="57"/>
      <c r="Q22" s="57"/>
      <c r="R22" s="59"/>
    </row>
    <row r="23" spans="1:18" ht="19.5" customHeight="1">
      <c r="A23" s="70"/>
      <c r="B23" s="82" t="s">
        <v>176</v>
      </c>
      <c r="C23" s="57"/>
      <c r="D23" s="59"/>
      <c r="E23" s="82" t="s">
        <v>95</v>
      </c>
      <c r="F23" s="57"/>
      <c r="G23" s="57"/>
      <c r="H23" s="59"/>
      <c r="I23" s="82" t="s">
        <v>96</v>
      </c>
      <c r="J23" s="57"/>
      <c r="K23" s="57"/>
      <c r="L23" s="59"/>
      <c r="M23" s="64" t="s">
        <v>177</v>
      </c>
      <c r="N23" s="57"/>
      <c r="O23" s="57"/>
      <c r="P23" s="57"/>
      <c r="Q23" s="57"/>
      <c r="R23" s="59"/>
    </row>
    <row r="24" spans="1:18" ht="19.5" customHeight="1">
      <c r="A24" s="70"/>
      <c r="B24" s="82" t="s">
        <v>178</v>
      </c>
      <c r="C24" s="57"/>
      <c r="D24" s="59"/>
      <c r="E24" s="82" t="s">
        <v>122</v>
      </c>
      <c r="F24" s="57"/>
      <c r="G24" s="57"/>
      <c r="H24" s="59"/>
      <c r="I24" s="64" t="s">
        <v>179</v>
      </c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64"/>
      <c r="C25" s="57"/>
      <c r="D25" s="59"/>
      <c r="E25" s="64"/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2">
    <mergeCell ref="A35:B35"/>
    <mergeCell ref="A36:B36"/>
    <mergeCell ref="A37:B37"/>
    <mergeCell ref="A38:B38"/>
    <mergeCell ref="A39:B39"/>
    <mergeCell ref="A40:B40"/>
    <mergeCell ref="P32:R34"/>
    <mergeCell ref="P35:R35"/>
    <mergeCell ref="P36:R36"/>
    <mergeCell ref="P37:R37"/>
    <mergeCell ref="P38:R38"/>
    <mergeCell ref="P39:R39"/>
    <mergeCell ref="P40:R40"/>
    <mergeCell ref="I1:J1"/>
    <mergeCell ref="E3:H3"/>
    <mergeCell ref="I3:L3"/>
    <mergeCell ref="M3:R3"/>
    <mergeCell ref="A4:A18"/>
    <mergeCell ref="M4:R4"/>
    <mergeCell ref="M5:R5"/>
    <mergeCell ref="I28:L28"/>
    <mergeCell ref="A33:B34"/>
    <mergeCell ref="M28:R28"/>
    <mergeCell ref="M6:R6"/>
    <mergeCell ref="B7:D7"/>
    <mergeCell ref="E7:H7"/>
    <mergeCell ref="I7:L7"/>
    <mergeCell ref="M7:R7"/>
    <mergeCell ref="B16:D16"/>
    <mergeCell ref="E16:H16"/>
    <mergeCell ref="I16:L16"/>
    <mergeCell ref="M16:R16"/>
    <mergeCell ref="B17:D17"/>
    <mergeCell ref="E17:H17"/>
    <mergeCell ref="A19:A28"/>
    <mergeCell ref="B19:D19"/>
    <mergeCell ref="E19:H19"/>
    <mergeCell ref="B20:D20"/>
    <mergeCell ref="E20:H20"/>
    <mergeCell ref="A32:B32"/>
    <mergeCell ref="B21:D21"/>
    <mergeCell ref="E21:H21"/>
    <mergeCell ref="B22:D22"/>
    <mergeCell ref="E22:H22"/>
    <mergeCell ref="B23:D23"/>
    <mergeCell ref="E23:H23"/>
    <mergeCell ref="B24:D24"/>
    <mergeCell ref="E24:H24"/>
    <mergeCell ref="B25:D25"/>
    <mergeCell ref="E25:H25"/>
    <mergeCell ref="B26:D26"/>
    <mergeCell ref="E26:H26"/>
    <mergeCell ref="B27:D27"/>
    <mergeCell ref="E27:H27"/>
    <mergeCell ref="I18:L18"/>
    <mergeCell ref="M18:R18"/>
    <mergeCell ref="I19:L19"/>
    <mergeCell ref="M19:R19"/>
    <mergeCell ref="I20:L20"/>
    <mergeCell ref="M20:R20"/>
    <mergeCell ref="M21:R21"/>
    <mergeCell ref="B28:D28"/>
    <mergeCell ref="E28:H28"/>
    <mergeCell ref="B18:D18"/>
    <mergeCell ref="E18:H18"/>
    <mergeCell ref="I21:L21"/>
    <mergeCell ref="I22:L22"/>
    <mergeCell ref="I23:L23"/>
    <mergeCell ref="I24:L24"/>
    <mergeCell ref="I25:L25"/>
    <mergeCell ref="I26:L26"/>
    <mergeCell ref="I27:L27"/>
    <mergeCell ref="M22:R22"/>
    <mergeCell ref="M23:R23"/>
    <mergeCell ref="M24:R24"/>
    <mergeCell ref="M25:R25"/>
    <mergeCell ref="M26:R26"/>
    <mergeCell ref="M27:R27"/>
    <mergeCell ref="B14:D14"/>
    <mergeCell ref="E14:H14"/>
    <mergeCell ref="I14:L14"/>
    <mergeCell ref="M14:R14"/>
    <mergeCell ref="B15:D15"/>
    <mergeCell ref="E15:H15"/>
    <mergeCell ref="I15:L15"/>
    <mergeCell ref="M15:R15"/>
    <mergeCell ref="I17:L17"/>
    <mergeCell ref="M17:R17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I8" sqref="I8:L8"/>
    </sheetView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9</v>
      </c>
      <c r="H1" s="34" t="s">
        <v>53</v>
      </c>
      <c r="I1" s="81" t="s">
        <v>180</v>
      </c>
      <c r="J1" s="55"/>
      <c r="K1" s="50" t="s">
        <v>181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182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183</v>
      </c>
      <c r="B4" s="82" t="s">
        <v>184</v>
      </c>
      <c r="C4" s="57"/>
      <c r="D4" s="59"/>
      <c r="E4" s="82" t="s">
        <v>185</v>
      </c>
      <c r="F4" s="57"/>
      <c r="G4" s="57"/>
      <c r="H4" s="59"/>
      <c r="I4" s="82" t="s">
        <v>186</v>
      </c>
      <c r="J4" s="57"/>
      <c r="K4" s="57"/>
      <c r="L4" s="59"/>
      <c r="M4" s="82"/>
      <c r="N4" s="57"/>
      <c r="O4" s="57"/>
      <c r="P4" s="57"/>
      <c r="Q4" s="57"/>
      <c r="R4" s="59"/>
    </row>
    <row r="5" spans="1:18" ht="19.5" customHeight="1">
      <c r="A5" s="70"/>
      <c r="B5" s="82" t="s">
        <v>187</v>
      </c>
      <c r="C5" s="57"/>
      <c r="D5" s="59"/>
      <c r="E5" s="84" t="s">
        <v>188</v>
      </c>
      <c r="F5" s="57"/>
      <c r="G5" s="57"/>
      <c r="H5" s="59"/>
      <c r="I5" s="82" t="s">
        <v>189</v>
      </c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190</v>
      </c>
      <c r="C6" s="57"/>
      <c r="D6" s="59"/>
      <c r="E6" s="82" t="s">
        <v>191</v>
      </c>
      <c r="F6" s="57"/>
      <c r="G6" s="57"/>
      <c r="H6" s="59"/>
      <c r="I6" s="82" t="s">
        <v>192</v>
      </c>
      <c r="J6" s="57"/>
      <c r="K6" s="57"/>
      <c r="L6" s="59"/>
      <c r="M6" s="82" t="s">
        <v>193</v>
      </c>
      <c r="N6" s="57"/>
      <c r="O6" s="57"/>
      <c r="P6" s="57"/>
      <c r="Q6" s="57"/>
      <c r="R6" s="59"/>
    </row>
    <row r="7" spans="1:18" ht="19.5" customHeight="1">
      <c r="A7" s="70"/>
      <c r="B7" s="82" t="s">
        <v>530</v>
      </c>
      <c r="C7" s="57"/>
      <c r="D7" s="59"/>
      <c r="E7" s="84" t="s">
        <v>194</v>
      </c>
      <c r="F7" s="57"/>
      <c r="G7" s="57"/>
      <c r="H7" s="59"/>
      <c r="I7" s="82" t="s">
        <v>195</v>
      </c>
      <c r="J7" s="57"/>
      <c r="K7" s="57"/>
      <c r="L7" s="59"/>
      <c r="M7" s="82" t="s">
        <v>196</v>
      </c>
      <c r="N7" s="57"/>
      <c r="O7" s="57"/>
      <c r="P7" s="57"/>
      <c r="Q7" s="57"/>
      <c r="R7" s="59"/>
    </row>
    <row r="8" spans="1:18" ht="19.5" customHeight="1">
      <c r="A8" s="70"/>
      <c r="B8" s="82" t="s">
        <v>197</v>
      </c>
      <c r="C8" s="57"/>
      <c r="D8" s="59"/>
      <c r="E8" s="84" t="s">
        <v>198</v>
      </c>
      <c r="F8" s="57"/>
      <c r="G8" s="57"/>
      <c r="H8" s="59"/>
      <c r="I8" s="82" t="s">
        <v>199</v>
      </c>
      <c r="J8" s="57"/>
      <c r="K8" s="57"/>
      <c r="L8" s="59"/>
      <c r="M8" s="82" t="s">
        <v>200</v>
      </c>
      <c r="N8" s="57"/>
      <c r="O8" s="57"/>
      <c r="P8" s="57"/>
      <c r="Q8" s="57"/>
      <c r="R8" s="59"/>
    </row>
    <row r="9" spans="1:18" ht="19.5" customHeight="1">
      <c r="A9" s="70"/>
      <c r="B9" s="82" t="s">
        <v>201</v>
      </c>
      <c r="C9" s="57"/>
      <c r="D9" s="59"/>
      <c r="E9" s="82" t="s">
        <v>202</v>
      </c>
      <c r="F9" s="57"/>
      <c r="G9" s="57"/>
      <c r="H9" s="59"/>
      <c r="I9" s="82" t="s">
        <v>203</v>
      </c>
      <c r="J9" s="57"/>
      <c r="K9" s="57"/>
      <c r="L9" s="59"/>
      <c r="M9" s="82"/>
      <c r="N9" s="57"/>
      <c r="O9" s="57"/>
      <c r="P9" s="57"/>
      <c r="Q9" s="57"/>
      <c r="R9" s="59"/>
    </row>
    <row r="10" spans="1:18" ht="19.5" customHeight="1">
      <c r="A10" s="70"/>
      <c r="B10" s="82" t="s">
        <v>204</v>
      </c>
      <c r="C10" s="57"/>
      <c r="D10" s="59"/>
      <c r="E10" s="82" t="s">
        <v>99</v>
      </c>
      <c r="F10" s="57"/>
      <c r="G10" s="57"/>
      <c r="H10" s="59"/>
      <c r="I10" s="82" t="s">
        <v>100</v>
      </c>
      <c r="J10" s="57"/>
      <c r="K10" s="57"/>
      <c r="L10" s="59"/>
      <c r="M10" s="82" t="s">
        <v>205</v>
      </c>
      <c r="N10" s="57"/>
      <c r="O10" s="57"/>
      <c r="P10" s="57"/>
      <c r="Q10" s="57"/>
      <c r="R10" s="59"/>
    </row>
    <row r="11" spans="1:18" ht="19.5" customHeight="1">
      <c r="A11" s="70"/>
      <c r="B11" s="82" t="s">
        <v>116</v>
      </c>
      <c r="C11" s="57"/>
      <c r="D11" s="59"/>
      <c r="E11" s="82" t="s">
        <v>206</v>
      </c>
      <c r="F11" s="57"/>
      <c r="G11" s="57"/>
      <c r="H11" s="59"/>
      <c r="I11" s="82" t="s">
        <v>207</v>
      </c>
      <c r="J11" s="57"/>
      <c r="K11" s="57"/>
      <c r="L11" s="59"/>
      <c r="M11" s="82"/>
      <c r="N11" s="57"/>
      <c r="O11" s="57"/>
      <c r="P11" s="57"/>
      <c r="Q11" s="57"/>
      <c r="R11" s="59"/>
    </row>
    <row r="12" spans="1:18" ht="19.5" customHeight="1">
      <c r="A12" s="70"/>
      <c r="B12" s="82" t="s">
        <v>208</v>
      </c>
      <c r="C12" s="57"/>
      <c r="D12" s="59"/>
      <c r="E12" s="82" t="s">
        <v>209</v>
      </c>
      <c r="F12" s="57"/>
      <c r="G12" s="57"/>
      <c r="H12" s="59"/>
      <c r="I12" s="82" t="s">
        <v>210</v>
      </c>
      <c r="J12" s="57"/>
      <c r="K12" s="57"/>
      <c r="L12" s="59"/>
      <c r="M12" s="82" t="s">
        <v>211</v>
      </c>
      <c r="N12" s="57"/>
      <c r="O12" s="57"/>
      <c r="P12" s="57"/>
      <c r="Q12" s="57"/>
      <c r="R12" s="59"/>
    </row>
    <row r="13" spans="1:18" ht="19.5" customHeight="1">
      <c r="A13" s="70"/>
      <c r="B13" s="82" t="s">
        <v>162</v>
      </c>
      <c r="C13" s="57"/>
      <c r="D13" s="59"/>
      <c r="E13" s="82" t="s">
        <v>212</v>
      </c>
      <c r="F13" s="57"/>
      <c r="G13" s="57"/>
      <c r="H13" s="59"/>
      <c r="I13" s="82" t="s">
        <v>213</v>
      </c>
      <c r="J13" s="57"/>
      <c r="K13" s="57"/>
      <c r="L13" s="59"/>
      <c r="M13" s="82" t="s">
        <v>163</v>
      </c>
      <c r="N13" s="57"/>
      <c r="O13" s="57"/>
      <c r="P13" s="57"/>
      <c r="Q13" s="57"/>
      <c r="R13" s="59"/>
    </row>
    <row r="14" spans="1:18" ht="19.5" customHeight="1">
      <c r="A14" s="70"/>
      <c r="B14" s="82" t="s">
        <v>159</v>
      </c>
      <c r="C14" s="57"/>
      <c r="D14" s="59"/>
      <c r="E14" s="84" t="s">
        <v>150</v>
      </c>
      <c r="F14" s="57"/>
      <c r="G14" s="57"/>
      <c r="H14" s="59"/>
      <c r="I14" s="82" t="s">
        <v>214</v>
      </c>
      <c r="J14" s="57"/>
      <c r="K14" s="57"/>
      <c r="L14" s="59"/>
      <c r="M14" s="64" t="s">
        <v>215</v>
      </c>
      <c r="N14" s="57"/>
      <c r="O14" s="57"/>
      <c r="P14" s="57"/>
      <c r="Q14" s="57"/>
      <c r="R14" s="59"/>
    </row>
    <row r="15" spans="1:18" ht="19.5" customHeight="1">
      <c r="A15" s="70"/>
      <c r="B15" s="82" t="s">
        <v>119</v>
      </c>
      <c r="C15" s="57"/>
      <c r="D15" s="59"/>
      <c r="E15" s="82" t="s">
        <v>123</v>
      </c>
      <c r="F15" s="57"/>
      <c r="G15" s="57"/>
      <c r="H15" s="59"/>
      <c r="I15" s="82" t="s">
        <v>216</v>
      </c>
      <c r="J15" s="57"/>
      <c r="K15" s="57"/>
      <c r="L15" s="59"/>
      <c r="M15" s="82" t="s">
        <v>211</v>
      </c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1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85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6"/>
      <c r="C19" s="61"/>
      <c r="D19" s="77"/>
      <c r="E19" s="82"/>
      <c r="F19" s="57"/>
      <c r="G19" s="57"/>
      <c r="H19" s="59"/>
      <c r="I19" s="82"/>
      <c r="J19" s="57"/>
      <c r="K19" s="57"/>
      <c r="L19" s="59"/>
      <c r="M19" s="82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/>
      <c r="C21" s="57"/>
      <c r="D21" s="59"/>
      <c r="E21" s="82"/>
      <c r="F21" s="57"/>
      <c r="G21" s="57"/>
      <c r="H21" s="59"/>
      <c r="I21" s="82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/>
      <c r="C22" s="57"/>
      <c r="D22" s="59"/>
      <c r="E22" s="82"/>
      <c r="F22" s="57"/>
      <c r="G22" s="57"/>
      <c r="H22" s="59"/>
      <c r="I22" s="82"/>
      <c r="J22" s="57"/>
      <c r="K22" s="57"/>
      <c r="L22" s="59"/>
      <c r="M22" s="82"/>
      <c r="N22" s="57"/>
      <c r="O22" s="57"/>
      <c r="P22" s="57"/>
      <c r="Q22" s="57"/>
      <c r="R22" s="59"/>
    </row>
    <row r="23" spans="1:18" ht="19.5" customHeight="1">
      <c r="A23" s="71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64"/>
      <c r="N23" s="57"/>
      <c r="O23" s="57"/>
      <c r="P23" s="57"/>
      <c r="Q23" s="57"/>
      <c r="R23" s="59"/>
    </row>
    <row r="24" spans="1:18" ht="19.5" customHeight="1">
      <c r="A24" s="87"/>
      <c r="B24" s="82"/>
      <c r="C24" s="57"/>
      <c r="D24" s="59"/>
      <c r="E24" s="82"/>
      <c r="F24" s="57"/>
      <c r="G24" s="57"/>
      <c r="H24" s="59"/>
      <c r="I24" s="64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82"/>
      <c r="C25" s="57"/>
      <c r="D25" s="59"/>
      <c r="E25" s="82"/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I1:J1"/>
    <mergeCell ref="E3:H3"/>
    <mergeCell ref="I3:L3"/>
    <mergeCell ref="M3:R3"/>
    <mergeCell ref="A4:A17"/>
    <mergeCell ref="M4:R4"/>
    <mergeCell ref="M5:R5"/>
    <mergeCell ref="B20:D20"/>
    <mergeCell ref="E20:H20"/>
    <mergeCell ref="I20:L20"/>
    <mergeCell ref="M20:R20"/>
    <mergeCell ref="M6:R6"/>
    <mergeCell ref="B7:D7"/>
    <mergeCell ref="E7:H7"/>
    <mergeCell ref="I7:L7"/>
    <mergeCell ref="M7:R7"/>
    <mergeCell ref="B16:D16"/>
    <mergeCell ref="E16:H16"/>
    <mergeCell ref="I16:L16"/>
    <mergeCell ref="M16:R16"/>
    <mergeCell ref="P39:R39"/>
    <mergeCell ref="P40:R40"/>
    <mergeCell ref="I27:L27"/>
    <mergeCell ref="M27:R27"/>
    <mergeCell ref="I28:L28"/>
    <mergeCell ref="M28:R28"/>
    <mergeCell ref="P32:R34"/>
    <mergeCell ref="P35:R35"/>
    <mergeCell ref="P36:R36"/>
    <mergeCell ref="I23:L23"/>
    <mergeCell ref="I24:L24"/>
    <mergeCell ref="M24:R24"/>
    <mergeCell ref="I25:L25"/>
    <mergeCell ref="M25:R25"/>
    <mergeCell ref="I26:L26"/>
    <mergeCell ref="M26:R26"/>
    <mergeCell ref="P37:R37"/>
    <mergeCell ref="P38:R38"/>
    <mergeCell ref="M23:R23"/>
    <mergeCell ref="A38:B38"/>
    <mergeCell ref="A39:B39"/>
    <mergeCell ref="A40:B40"/>
    <mergeCell ref="A24:A28"/>
    <mergeCell ref="B24:D24"/>
    <mergeCell ref="B25:D25"/>
    <mergeCell ref="B26:D26"/>
    <mergeCell ref="B27:D27"/>
    <mergeCell ref="B28:D28"/>
    <mergeCell ref="A32:B32"/>
    <mergeCell ref="A18:A23"/>
    <mergeCell ref="B18:D18"/>
    <mergeCell ref="E18:H18"/>
    <mergeCell ref="B19:D19"/>
    <mergeCell ref="E19:H19"/>
    <mergeCell ref="A33:B34"/>
    <mergeCell ref="A35:B35"/>
    <mergeCell ref="A36:B36"/>
    <mergeCell ref="A37:B37"/>
    <mergeCell ref="B21:D21"/>
    <mergeCell ref="E21:H21"/>
    <mergeCell ref="B23:D23"/>
    <mergeCell ref="E23:H23"/>
    <mergeCell ref="E24:H24"/>
    <mergeCell ref="E25:H25"/>
    <mergeCell ref="E26:H26"/>
    <mergeCell ref="E27:H27"/>
    <mergeCell ref="E28:H28"/>
    <mergeCell ref="B17:D17"/>
    <mergeCell ref="E17:H17"/>
    <mergeCell ref="B14:D14"/>
    <mergeCell ref="E14:H14"/>
    <mergeCell ref="I14:L14"/>
    <mergeCell ref="M14:R14"/>
    <mergeCell ref="B15:D15"/>
    <mergeCell ref="E15:H15"/>
    <mergeCell ref="I15:L15"/>
    <mergeCell ref="M15:R15"/>
    <mergeCell ref="B22:D22"/>
    <mergeCell ref="E22:H22"/>
    <mergeCell ref="I17:L17"/>
    <mergeCell ref="M17:R17"/>
    <mergeCell ref="I18:L18"/>
    <mergeCell ref="M18:R18"/>
    <mergeCell ref="I19:L19"/>
    <mergeCell ref="M19:R19"/>
    <mergeCell ref="I21:L21"/>
    <mergeCell ref="M21:R21"/>
    <mergeCell ref="I22:L22"/>
    <mergeCell ref="M22:R22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>
      <selection activeCell="B1" sqref="B1"/>
    </sheetView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34">
        <v>9</v>
      </c>
      <c r="H1" s="34" t="s">
        <v>53</v>
      </c>
      <c r="I1" s="81" t="s">
        <v>217</v>
      </c>
      <c r="J1" s="55"/>
      <c r="K1" s="50" t="s">
        <v>77</v>
      </c>
      <c r="L1" s="36"/>
      <c r="M1" s="36"/>
      <c r="N1" s="24"/>
      <c r="O1" s="51" t="s">
        <v>218</v>
      </c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219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3" t="s">
        <v>220</v>
      </c>
      <c r="B4" s="82" t="s">
        <v>221</v>
      </c>
      <c r="C4" s="57"/>
      <c r="D4" s="59"/>
      <c r="E4" s="95" t="s">
        <v>532</v>
      </c>
      <c r="F4" s="57"/>
      <c r="G4" s="57"/>
      <c r="H4" s="59"/>
      <c r="I4" s="95" t="s">
        <v>531</v>
      </c>
      <c r="J4" s="57"/>
      <c r="K4" s="57"/>
      <c r="L4" s="59"/>
      <c r="M4" s="82"/>
      <c r="N4" s="57"/>
      <c r="O4" s="57"/>
      <c r="P4" s="57"/>
      <c r="Q4" s="57"/>
      <c r="R4" s="59"/>
    </row>
    <row r="5" spans="1:18" ht="19.5" customHeight="1">
      <c r="A5" s="70"/>
      <c r="B5" s="82" t="s">
        <v>222</v>
      </c>
      <c r="C5" s="57"/>
      <c r="D5" s="59"/>
      <c r="E5" s="84" t="s">
        <v>223</v>
      </c>
      <c r="F5" s="57"/>
      <c r="G5" s="57"/>
      <c r="H5" s="59"/>
      <c r="I5" s="82" t="s">
        <v>224</v>
      </c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225</v>
      </c>
      <c r="C6" s="57"/>
      <c r="D6" s="59"/>
      <c r="E6" s="64" t="s">
        <v>226</v>
      </c>
      <c r="F6" s="57"/>
      <c r="G6" s="57"/>
      <c r="H6" s="59"/>
      <c r="I6" s="82" t="s">
        <v>227</v>
      </c>
      <c r="J6" s="57"/>
      <c r="K6" s="57"/>
      <c r="L6" s="59"/>
      <c r="M6" s="82"/>
      <c r="N6" s="57"/>
      <c r="O6" s="57"/>
      <c r="P6" s="57"/>
      <c r="Q6" s="57"/>
      <c r="R6" s="59"/>
    </row>
    <row r="7" spans="1:18" ht="19.5" customHeight="1">
      <c r="A7" s="70"/>
      <c r="B7" s="82" t="s">
        <v>228</v>
      </c>
      <c r="C7" s="57"/>
      <c r="D7" s="59"/>
      <c r="E7" s="82" t="s">
        <v>229</v>
      </c>
      <c r="F7" s="57"/>
      <c r="G7" s="57"/>
      <c r="H7" s="59"/>
      <c r="I7" s="82" t="s">
        <v>230</v>
      </c>
      <c r="J7" s="57"/>
      <c r="K7" s="57"/>
      <c r="L7" s="59"/>
      <c r="M7" s="64"/>
      <c r="N7" s="57"/>
      <c r="O7" s="57"/>
      <c r="P7" s="57"/>
      <c r="Q7" s="57"/>
      <c r="R7" s="59"/>
    </row>
    <row r="8" spans="1:18" ht="19.5" customHeight="1">
      <c r="A8" s="70"/>
      <c r="B8" s="82" t="s">
        <v>85</v>
      </c>
      <c r="C8" s="57"/>
      <c r="D8" s="59"/>
      <c r="E8" s="82" t="s">
        <v>142</v>
      </c>
      <c r="F8" s="57"/>
      <c r="G8" s="57"/>
      <c r="H8" s="59"/>
      <c r="I8" s="82" t="s">
        <v>224</v>
      </c>
      <c r="J8" s="57"/>
      <c r="K8" s="57"/>
      <c r="L8" s="59"/>
      <c r="M8" s="64"/>
      <c r="N8" s="57"/>
      <c r="O8" s="57"/>
      <c r="P8" s="57"/>
      <c r="Q8" s="57"/>
      <c r="R8" s="59"/>
    </row>
    <row r="9" spans="1:18" ht="19.5" customHeight="1">
      <c r="A9" s="70"/>
      <c r="B9" s="82" t="s">
        <v>91</v>
      </c>
      <c r="C9" s="57"/>
      <c r="D9" s="59"/>
      <c r="E9" s="82" t="s">
        <v>231</v>
      </c>
      <c r="F9" s="57"/>
      <c r="G9" s="57"/>
      <c r="H9" s="59"/>
      <c r="I9" s="82" t="s">
        <v>232</v>
      </c>
      <c r="J9" s="57"/>
      <c r="K9" s="57"/>
      <c r="L9" s="59"/>
      <c r="M9" s="64"/>
      <c r="N9" s="57"/>
      <c r="O9" s="57"/>
      <c r="P9" s="57"/>
      <c r="Q9" s="57"/>
      <c r="R9" s="59"/>
    </row>
    <row r="10" spans="1:18" ht="19.5" customHeight="1">
      <c r="A10" s="70"/>
      <c r="B10" s="82" t="s">
        <v>233</v>
      </c>
      <c r="C10" s="57"/>
      <c r="D10" s="59"/>
      <c r="E10" s="82" t="s">
        <v>113</v>
      </c>
      <c r="F10" s="57"/>
      <c r="G10" s="57"/>
      <c r="H10" s="59"/>
      <c r="I10" s="82" t="s">
        <v>113</v>
      </c>
      <c r="J10" s="57"/>
      <c r="K10" s="57"/>
      <c r="L10" s="59"/>
      <c r="M10" s="64"/>
      <c r="N10" s="57"/>
      <c r="O10" s="57"/>
      <c r="P10" s="57"/>
      <c r="Q10" s="57"/>
      <c r="R10" s="59"/>
    </row>
    <row r="11" spans="1:18" ht="19.5" customHeight="1">
      <c r="A11" s="70"/>
      <c r="B11" s="82"/>
      <c r="C11" s="57"/>
      <c r="D11" s="59"/>
      <c r="E11" s="82"/>
      <c r="F11" s="57"/>
      <c r="G11" s="57"/>
      <c r="H11" s="59"/>
      <c r="I11" s="82"/>
      <c r="J11" s="57"/>
      <c r="K11" s="57"/>
      <c r="L11" s="59"/>
      <c r="M11" s="64"/>
      <c r="N11" s="57"/>
      <c r="O11" s="57"/>
      <c r="P11" s="57"/>
      <c r="Q11" s="57"/>
      <c r="R11" s="59"/>
    </row>
    <row r="12" spans="1:18" ht="19.5" customHeight="1">
      <c r="A12" s="70"/>
      <c r="B12" s="64"/>
      <c r="C12" s="57"/>
      <c r="D12" s="59"/>
      <c r="E12" s="64"/>
      <c r="F12" s="57"/>
      <c r="G12" s="57"/>
      <c r="H12" s="59"/>
      <c r="I12" s="64"/>
      <c r="J12" s="57"/>
      <c r="K12" s="57"/>
      <c r="L12" s="59"/>
      <c r="M12" s="64"/>
      <c r="N12" s="57"/>
      <c r="O12" s="57"/>
      <c r="P12" s="57"/>
      <c r="Q12" s="57"/>
      <c r="R12" s="59"/>
    </row>
    <row r="13" spans="1:18" ht="19.5" customHeight="1">
      <c r="A13" s="71"/>
      <c r="B13" s="64"/>
      <c r="C13" s="57"/>
      <c r="D13" s="59"/>
      <c r="E13" s="64"/>
      <c r="F13" s="57"/>
      <c r="G13" s="57"/>
      <c r="H13" s="59"/>
      <c r="I13" s="64"/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83" t="s">
        <v>234</v>
      </c>
      <c r="B14" s="82" t="s">
        <v>235</v>
      </c>
      <c r="C14" s="57"/>
      <c r="D14" s="59"/>
      <c r="E14" s="64" t="s">
        <v>236</v>
      </c>
      <c r="F14" s="57"/>
      <c r="G14" s="57"/>
      <c r="H14" s="59"/>
      <c r="I14" s="82" t="s">
        <v>237</v>
      </c>
      <c r="J14" s="57"/>
      <c r="K14" s="57"/>
      <c r="L14" s="59"/>
      <c r="M14" s="64" t="s">
        <v>238</v>
      </c>
      <c r="N14" s="57"/>
      <c r="O14" s="57"/>
      <c r="P14" s="57"/>
      <c r="Q14" s="57"/>
      <c r="R14" s="59"/>
    </row>
    <row r="15" spans="1:18" ht="19.5" customHeight="1">
      <c r="A15" s="70"/>
      <c r="B15" s="82" t="s">
        <v>239</v>
      </c>
      <c r="C15" s="57"/>
      <c r="D15" s="59"/>
      <c r="E15" s="82" t="s">
        <v>113</v>
      </c>
      <c r="F15" s="57"/>
      <c r="G15" s="57"/>
      <c r="H15" s="59"/>
      <c r="I15" s="82" t="s">
        <v>113</v>
      </c>
      <c r="J15" s="57"/>
      <c r="K15" s="57"/>
      <c r="L15" s="59"/>
      <c r="M15" s="82" t="s">
        <v>240</v>
      </c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0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0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2"/>
      <c r="C19" s="57"/>
      <c r="D19" s="59"/>
      <c r="E19" s="82"/>
      <c r="F19" s="57"/>
      <c r="G19" s="57"/>
      <c r="H19" s="59"/>
      <c r="I19" s="82"/>
      <c r="J19" s="57"/>
      <c r="K19" s="57"/>
      <c r="L19" s="59"/>
      <c r="M19" s="64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1"/>
      <c r="B21" s="82"/>
      <c r="C21" s="57"/>
      <c r="D21" s="59"/>
      <c r="E21" s="64"/>
      <c r="F21" s="57"/>
      <c r="G21" s="57"/>
      <c r="H21" s="59"/>
      <c r="I21" s="64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69"/>
      <c r="B22" s="67"/>
      <c r="C22" s="57"/>
      <c r="D22" s="59"/>
      <c r="E22" s="67"/>
      <c r="F22" s="57"/>
      <c r="G22" s="57"/>
      <c r="H22" s="59"/>
      <c r="I22" s="67"/>
      <c r="J22" s="57"/>
      <c r="K22" s="57"/>
      <c r="L22" s="59"/>
      <c r="M22" s="67"/>
      <c r="N22" s="57"/>
      <c r="O22" s="57"/>
      <c r="P22" s="57"/>
      <c r="Q22" s="57"/>
      <c r="R22" s="59"/>
    </row>
    <row r="23" spans="1:18" ht="19.5" customHeight="1">
      <c r="A23" s="70"/>
      <c r="B23" s="67"/>
      <c r="C23" s="57"/>
      <c r="D23" s="59"/>
      <c r="E23" s="67"/>
      <c r="F23" s="57"/>
      <c r="G23" s="57"/>
      <c r="H23" s="59"/>
      <c r="I23" s="67"/>
      <c r="J23" s="57"/>
      <c r="K23" s="57"/>
      <c r="L23" s="59"/>
      <c r="M23" s="67"/>
      <c r="N23" s="57"/>
      <c r="O23" s="57"/>
      <c r="P23" s="57"/>
      <c r="Q23" s="57"/>
      <c r="R23" s="59"/>
    </row>
    <row r="24" spans="1:18" ht="19.5" customHeight="1">
      <c r="A24" s="70"/>
      <c r="B24" s="67"/>
      <c r="C24" s="57"/>
      <c r="D24" s="59"/>
      <c r="E24" s="67"/>
      <c r="F24" s="57"/>
      <c r="G24" s="57"/>
      <c r="H24" s="59"/>
      <c r="I24" s="67"/>
      <c r="J24" s="57"/>
      <c r="K24" s="57"/>
      <c r="L24" s="59"/>
      <c r="M24" s="67"/>
      <c r="N24" s="57"/>
      <c r="O24" s="57"/>
      <c r="P24" s="57"/>
      <c r="Q24" s="57"/>
      <c r="R24" s="59"/>
    </row>
    <row r="25" spans="1:18" ht="19.5" customHeight="1">
      <c r="A25" s="70"/>
      <c r="B25" s="67"/>
      <c r="C25" s="57"/>
      <c r="D25" s="59"/>
      <c r="E25" s="67"/>
      <c r="F25" s="57"/>
      <c r="G25" s="57"/>
      <c r="H25" s="59"/>
      <c r="I25" s="67"/>
      <c r="J25" s="57"/>
      <c r="K25" s="57"/>
      <c r="L25" s="59"/>
      <c r="M25" s="67"/>
      <c r="N25" s="57"/>
      <c r="O25" s="57"/>
      <c r="P25" s="57"/>
      <c r="Q25" s="57"/>
      <c r="R25" s="59"/>
    </row>
    <row r="26" spans="1:18" ht="19.5" customHeight="1">
      <c r="A26" s="70"/>
      <c r="B26" s="67"/>
      <c r="C26" s="57"/>
      <c r="D26" s="59"/>
      <c r="E26" s="67"/>
      <c r="F26" s="57"/>
      <c r="G26" s="57"/>
      <c r="H26" s="59"/>
      <c r="I26" s="67"/>
      <c r="J26" s="57"/>
      <c r="K26" s="57"/>
      <c r="L26" s="59"/>
      <c r="M26" s="67"/>
      <c r="N26" s="57"/>
      <c r="O26" s="57"/>
      <c r="P26" s="57"/>
      <c r="Q26" s="57"/>
      <c r="R26" s="59"/>
    </row>
    <row r="27" spans="1:18" ht="19.5" customHeight="1">
      <c r="A27" s="70"/>
      <c r="B27" s="67"/>
      <c r="C27" s="57"/>
      <c r="D27" s="59"/>
      <c r="E27" s="67"/>
      <c r="F27" s="57"/>
      <c r="G27" s="57"/>
      <c r="H27" s="59"/>
      <c r="I27" s="67"/>
      <c r="J27" s="57"/>
      <c r="K27" s="57"/>
      <c r="L27" s="59"/>
      <c r="M27" s="67"/>
      <c r="N27" s="57"/>
      <c r="O27" s="57"/>
      <c r="P27" s="57"/>
      <c r="Q27" s="57"/>
      <c r="R27" s="59"/>
    </row>
    <row r="28" spans="1:18" ht="19.5" customHeight="1">
      <c r="A28" s="71"/>
      <c r="B28" s="67"/>
      <c r="C28" s="57"/>
      <c r="D28" s="59"/>
      <c r="E28" s="67"/>
      <c r="F28" s="57"/>
      <c r="G28" s="57"/>
      <c r="H28" s="59"/>
      <c r="I28" s="67"/>
      <c r="J28" s="57"/>
      <c r="K28" s="57"/>
      <c r="L28" s="59"/>
      <c r="M28" s="67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M20:R20"/>
    <mergeCell ref="I1:J1"/>
    <mergeCell ref="E3:H3"/>
    <mergeCell ref="I3:L3"/>
    <mergeCell ref="M3:R3"/>
    <mergeCell ref="A4:A13"/>
    <mergeCell ref="M4:R4"/>
    <mergeCell ref="M5:R5"/>
    <mergeCell ref="B16:D16"/>
    <mergeCell ref="E16:H16"/>
    <mergeCell ref="I16:L16"/>
    <mergeCell ref="M16:R16"/>
    <mergeCell ref="M6:R6"/>
    <mergeCell ref="B7:D7"/>
    <mergeCell ref="E7:H7"/>
    <mergeCell ref="I7:L7"/>
    <mergeCell ref="M7:R7"/>
    <mergeCell ref="I12:L12"/>
    <mergeCell ref="M12:R12"/>
    <mergeCell ref="I13:L13"/>
    <mergeCell ref="M13:R13"/>
    <mergeCell ref="P32:R34"/>
    <mergeCell ref="P35:R35"/>
    <mergeCell ref="P36:R36"/>
    <mergeCell ref="P37:R37"/>
    <mergeCell ref="P38:R38"/>
    <mergeCell ref="P39:R39"/>
    <mergeCell ref="P40:R40"/>
    <mergeCell ref="I24:L24"/>
    <mergeCell ref="M24:R24"/>
    <mergeCell ref="I25:L25"/>
    <mergeCell ref="M25:R25"/>
    <mergeCell ref="I26:L26"/>
    <mergeCell ref="M26:R26"/>
    <mergeCell ref="M27:R27"/>
    <mergeCell ref="I21:L21"/>
    <mergeCell ref="M21:R21"/>
    <mergeCell ref="I22:L22"/>
    <mergeCell ref="M22:R22"/>
    <mergeCell ref="I23:L23"/>
    <mergeCell ref="M23:R23"/>
    <mergeCell ref="I27:L27"/>
    <mergeCell ref="I28:L28"/>
    <mergeCell ref="M28:R28"/>
    <mergeCell ref="A39:B39"/>
    <mergeCell ref="A40:B40"/>
    <mergeCell ref="A22:A28"/>
    <mergeCell ref="A32:B32"/>
    <mergeCell ref="A33:B34"/>
    <mergeCell ref="A35:B35"/>
    <mergeCell ref="A36:B36"/>
    <mergeCell ref="A37:B37"/>
    <mergeCell ref="A38:B38"/>
    <mergeCell ref="A14:A21"/>
    <mergeCell ref="B14:D14"/>
    <mergeCell ref="E14:H14"/>
    <mergeCell ref="B15:D15"/>
    <mergeCell ref="E15:H15"/>
    <mergeCell ref="E27:H27"/>
    <mergeCell ref="E28:H28"/>
    <mergeCell ref="B21:D21"/>
    <mergeCell ref="E21:H21"/>
    <mergeCell ref="E22:H22"/>
    <mergeCell ref="E23:H23"/>
    <mergeCell ref="E24:H24"/>
    <mergeCell ref="E25:H25"/>
    <mergeCell ref="E26:H26"/>
    <mergeCell ref="B22:D22"/>
    <mergeCell ref="B23:D23"/>
    <mergeCell ref="B24:D24"/>
    <mergeCell ref="B25:D25"/>
    <mergeCell ref="B26:D26"/>
    <mergeCell ref="B27:D27"/>
    <mergeCell ref="B28:D28"/>
    <mergeCell ref="B17:D17"/>
    <mergeCell ref="E17:H17"/>
    <mergeCell ref="B18:D18"/>
    <mergeCell ref="B11:D11"/>
    <mergeCell ref="E11:H11"/>
    <mergeCell ref="I11:L11"/>
    <mergeCell ref="M11:R11"/>
    <mergeCell ref="B12:D12"/>
    <mergeCell ref="E12:H12"/>
    <mergeCell ref="B19:D19"/>
    <mergeCell ref="E19:H19"/>
    <mergeCell ref="B20:D20"/>
    <mergeCell ref="E20:H20"/>
    <mergeCell ref="B13:D13"/>
    <mergeCell ref="E13:H13"/>
    <mergeCell ref="I20:L20"/>
    <mergeCell ref="I14:L14"/>
    <mergeCell ref="M14:R14"/>
    <mergeCell ref="I15:L15"/>
    <mergeCell ref="M15:R15"/>
    <mergeCell ref="I17:L17"/>
    <mergeCell ref="M17:R17"/>
    <mergeCell ref="E18:H18"/>
    <mergeCell ref="I18:L18"/>
    <mergeCell ref="M18:R18"/>
    <mergeCell ref="I19:L19"/>
    <mergeCell ref="M19:R19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10</v>
      </c>
      <c r="H1" s="34" t="s">
        <v>53</v>
      </c>
      <c r="I1" s="81" t="s">
        <v>241</v>
      </c>
      <c r="J1" s="55"/>
      <c r="K1" s="50" t="s">
        <v>128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242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243</v>
      </c>
      <c r="B4" s="82" t="s">
        <v>243</v>
      </c>
      <c r="C4" s="57"/>
      <c r="D4" s="59"/>
      <c r="E4" s="82" t="s">
        <v>244</v>
      </c>
      <c r="F4" s="57"/>
      <c r="G4" s="57"/>
      <c r="H4" s="59"/>
      <c r="I4" s="82" t="s">
        <v>245</v>
      </c>
      <c r="J4" s="57"/>
      <c r="K4" s="57"/>
      <c r="L4" s="59"/>
      <c r="M4" s="82" t="s">
        <v>246</v>
      </c>
      <c r="N4" s="57"/>
      <c r="O4" s="57"/>
      <c r="P4" s="57"/>
      <c r="Q4" s="57"/>
      <c r="R4" s="59"/>
    </row>
    <row r="5" spans="1:18" ht="19.5" customHeight="1">
      <c r="A5" s="70"/>
      <c r="B5" s="82" t="s">
        <v>247</v>
      </c>
      <c r="C5" s="57"/>
      <c r="D5" s="59"/>
      <c r="E5" s="84" t="s">
        <v>248</v>
      </c>
      <c r="F5" s="57"/>
      <c r="G5" s="57"/>
      <c r="H5" s="59"/>
      <c r="I5" s="82" t="s">
        <v>249</v>
      </c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250</v>
      </c>
      <c r="C6" s="57"/>
      <c r="D6" s="59"/>
      <c r="E6" s="82" t="s">
        <v>113</v>
      </c>
      <c r="F6" s="57"/>
      <c r="G6" s="57"/>
      <c r="H6" s="59"/>
      <c r="I6" s="82"/>
      <c r="J6" s="57"/>
      <c r="K6" s="57"/>
      <c r="L6" s="59"/>
      <c r="M6" s="82" t="s">
        <v>251</v>
      </c>
      <c r="N6" s="57"/>
      <c r="O6" s="57"/>
      <c r="P6" s="57"/>
      <c r="Q6" s="57"/>
      <c r="R6" s="59"/>
    </row>
    <row r="7" spans="1:18" ht="19.5" customHeight="1">
      <c r="A7" s="70"/>
      <c r="B7" s="82"/>
      <c r="C7" s="57"/>
      <c r="D7" s="59"/>
      <c r="E7" s="84"/>
      <c r="F7" s="57"/>
      <c r="G7" s="57"/>
      <c r="H7" s="59"/>
      <c r="I7" s="82"/>
      <c r="J7" s="57"/>
      <c r="K7" s="57"/>
      <c r="L7" s="59"/>
      <c r="M7" s="82"/>
      <c r="N7" s="57"/>
      <c r="O7" s="57"/>
      <c r="P7" s="57"/>
      <c r="Q7" s="57"/>
      <c r="R7" s="59"/>
    </row>
    <row r="8" spans="1:18" ht="19.5" customHeight="1">
      <c r="A8" s="70"/>
      <c r="B8" s="82"/>
      <c r="C8" s="57"/>
      <c r="D8" s="59"/>
      <c r="E8" s="82"/>
      <c r="F8" s="57"/>
      <c r="G8" s="57"/>
      <c r="H8" s="59"/>
      <c r="I8" s="82"/>
      <c r="J8" s="57"/>
      <c r="K8" s="57"/>
      <c r="L8" s="59"/>
      <c r="M8" s="82"/>
      <c r="N8" s="57"/>
      <c r="O8" s="57"/>
      <c r="P8" s="57"/>
      <c r="Q8" s="57"/>
      <c r="R8" s="59"/>
    </row>
    <row r="9" spans="1:18" ht="19.5" customHeight="1">
      <c r="A9" s="70"/>
      <c r="B9" s="82"/>
      <c r="C9" s="57"/>
      <c r="D9" s="59"/>
      <c r="E9" s="82"/>
      <c r="F9" s="57"/>
      <c r="G9" s="57"/>
      <c r="H9" s="59"/>
      <c r="I9" s="82"/>
      <c r="J9" s="57"/>
      <c r="K9" s="57"/>
      <c r="L9" s="59"/>
      <c r="M9" s="82"/>
      <c r="N9" s="57"/>
      <c r="O9" s="57"/>
      <c r="P9" s="57"/>
      <c r="Q9" s="57"/>
      <c r="R9" s="59"/>
    </row>
    <row r="10" spans="1:18" ht="19.5" customHeight="1">
      <c r="A10" s="70"/>
      <c r="B10" s="82"/>
      <c r="C10" s="57"/>
      <c r="D10" s="59"/>
      <c r="E10" s="82"/>
      <c r="F10" s="57"/>
      <c r="G10" s="57"/>
      <c r="H10" s="59"/>
      <c r="I10" s="82"/>
      <c r="J10" s="57"/>
      <c r="K10" s="57"/>
      <c r="L10" s="59"/>
      <c r="M10" s="82"/>
      <c r="N10" s="57"/>
      <c r="O10" s="57"/>
      <c r="P10" s="57"/>
      <c r="Q10" s="57"/>
      <c r="R10" s="59"/>
    </row>
    <row r="11" spans="1:18" ht="19.5" customHeight="1">
      <c r="A11" s="70"/>
      <c r="B11" s="82"/>
      <c r="C11" s="57"/>
      <c r="D11" s="59"/>
      <c r="E11" s="82"/>
      <c r="F11" s="57"/>
      <c r="G11" s="57"/>
      <c r="H11" s="59"/>
      <c r="I11" s="82"/>
      <c r="J11" s="57"/>
      <c r="K11" s="57"/>
      <c r="L11" s="59"/>
      <c r="M11" s="82"/>
      <c r="N11" s="57"/>
      <c r="O11" s="57"/>
      <c r="P11" s="57"/>
      <c r="Q11" s="57"/>
      <c r="R11" s="59"/>
    </row>
    <row r="12" spans="1:18" ht="19.5" customHeight="1">
      <c r="A12" s="70"/>
      <c r="B12" s="82"/>
      <c r="C12" s="57"/>
      <c r="D12" s="59"/>
      <c r="E12" s="82"/>
      <c r="F12" s="57"/>
      <c r="G12" s="57"/>
      <c r="H12" s="59"/>
      <c r="I12" s="82"/>
      <c r="J12" s="57"/>
      <c r="K12" s="57"/>
      <c r="L12" s="59"/>
      <c r="M12" s="82"/>
      <c r="N12" s="57"/>
      <c r="O12" s="57"/>
      <c r="P12" s="57"/>
      <c r="Q12" s="57"/>
      <c r="R12" s="59"/>
    </row>
    <row r="13" spans="1:18" ht="19.5" customHeight="1">
      <c r="A13" s="70"/>
      <c r="B13" s="82"/>
      <c r="C13" s="57"/>
      <c r="D13" s="59"/>
      <c r="E13" s="82"/>
      <c r="F13" s="57"/>
      <c r="G13" s="57"/>
      <c r="H13" s="59"/>
      <c r="I13" s="82"/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70"/>
      <c r="B14" s="82"/>
      <c r="C14" s="57"/>
      <c r="D14" s="59"/>
      <c r="E14" s="82"/>
      <c r="F14" s="57"/>
      <c r="G14" s="57"/>
      <c r="H14" s="59"/>
      <c r="I14" s="82"/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/>
      <c r="C15" s="57"/>
      <c r="D15" s="59"/>
      <c r="E15" s="82"/>
      <c r="F15" s="57"/>
      <c r="G15" s="57"/>
      <c r="H15" s="59"/>
      <c r="I15" s="82"/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0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1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85"/>
      <c r="B19" s="86"/>
      <c r="C19" s="61"/>
      <c r="D19" s="77"/>
      <c r="E19" s="82"/>
      <c r="F19" s="57"/>
      <c r="G19" s="57"/>
      <c r="H19" s="59"/>
      <c r="I19" s="82"/>
      <c r="J19" s="57"/>
      <c r="K19" s="57"/>
      <c r="L19" s="59"/>
      <c r="M19" s="82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/>
      <c r="C21" s="57"/>
      <c r="D21" s="59"/>
      <c r="E21" s="64"/>
      <c r="F21" s="57"/>
      <c r="G21" s="57"/>
      <c r="H21" s="59"/>
      <c r="I21" s="64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/>
      <c r="C22" s="57"/>
      <c r="D22" s="59"/>
      <c r="E22" s="82"/>
      <c r="F22" s="57"/>
      <c r="G22" s="57"/>
      <c r="H22" s="59"/>
      <c r="I22" s="82"/>
      <c r="J22" s="57"/>
      <c r="K22" s="57"/>
      <c r="L22" s="59"/>
      <c r="M22" s="64"/>
      <c r="N22" s="57"/>
      <c r="O22" s="57"/>
      <c r="P22" s="57"/>
      <c r="Q22" s="57"/>
      <c r="R22" s="59"/>
    </row>
    <row r="23" spans="1:18" ht="19.5" customHeight="1">
      <c r="A23" s="70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64"/>
      <c r="N23" s="57"/>
      <c r="O23" s="57"/>
      <c r="P23" s="57"/>
      <c r="Q23" s="57"/>
      <c r="R23" s="59"/>
    </row>
    <row r="24" spans="1:18" ht="19.5" customHeight="1">
      <c r="A24" s="70"/>
      <c r="B24" s="82"/>
      <c r="C24" s="57"/>
      <c r="D24" s="59"/>
      <c r="E24" s="82"/>
      <c r="F24" s="57"/>
      <c r="G24" s="57"/>
      <c r="H24" s="59"/>
      <c r="I24" s="64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64"/>
      <c r="C25" s="57"/>
      <c r="D25" s="59"/>
      <c r="E25" s="64"/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2">
    <mergeCell ref="A35:B35"/>
    <mergeCell ref="A36:B36"/>
    <mergeCell ref="A37:B37"/>
    <mergeCell ref="A38:B38"/>
    <mergeCell ref="A39:B39"/>
    <mergeCell ref="A40:B40"/>
    <mergeCell ref="P32:R34"/>
    <mergeCell ref="P35:R35"/>
    <mergeCell ref="P36:R36"/>
    <mergeCell ref="P37:R37"/>
    <mergeCell ref="P38:R38"/>
    <mergeCell ref="P39:R39"/>
    <mergeCell ref="P40:R40"/>
    <mergeCell ref="I1:J1"/>
    <mergeCell ref="E3:H3"/>
    <mergeCell ref="I3:L3"/>
    <mergeCell ref="M3:R3"/>
    <mergeCell ref="A4:A18"/>
    <mergeCell ref="M4:R4"/>
    <mergeCell ref="M5:R5"/>
    <mergeCell ref="I28:L28"/>
    <mergeCell ref="A33:B34"/>
    <mergeCell ref="M28:R28"/>
    <mergeCell ref="M6:R6"/>
    <mergeCell ref="B7:D7"/>
    <mergeCell ref="E7:H7"/>
    <mergeCell ref="I7:L7"/>
    <mergeCell ref="M7:R7"/>
    <mergeCell ref="B16:D16"/>
    <mergeCell ref="E16:H16"/>
    <mergeCell ref="I16:L16"/>
    <mergeCell ref="M16:R16"/>
    <mergeCell ref="B17:D17"/>
    <mergeCell ref="E17:H17"/>
    <mergeCell ref="A19:A28"/>
    <mergeCell ref="B19:D19"/>
    <mergeCell ref="E19:H19"/>
    <mergeCell ref="B20:D20"/>
    <mergeCell ref="E20:H20"/>
    <mergeCell ref="A32:B32"/>
    <mergeCell ref="B21:D21"/>
    <mergeCell ref="E21:H21"/>
    <mergeCell ref="B22:D22"/>
    <mergeCell ref="E22:H22"/>
    <mergeCell ref="B23:D23"/>
    <mergeCell ref="E23:H23"/>
    <mergeCell ref="B24:D24"/>
    <mergeCell ref="E24:H24"/>
    <mergeCell ref="B25:D25"/>
    <mergeCell ref="E25:H25"/>
    <mergeCell ref="B26:D26"/>
    <mergeCell ref="E26:H26"/>
    <mergeCell ref="B27:D27"/>
    <mergeCell ref="E27:H27"/>
    <mergeCell ref="I18:L18"/>
    <mergeCell ref="M18:R18"/>
    <mergeCell ref="I19:L19"/>
    <mergeCell ref="M19:R19"/>
    <mergeCell ref="I20:L20"/>
    <mergeCell ref="M20:R20"/>
    <mergeCell ref="M21:R21"/>
    <mergeCell ref="B28:D28"/>
    <mergeCell ref="E28:H28"/>
    <mergeCell ref="B18:D18"/>
    <mergeCell ref="E18:H18"/>
    <mergeCell ref="I21:L21"/>
    <mergeCell ref="I22:L22"/>
    <mergeCell ref="I23:L23"/>
    <mergeCell ref="I24:L24"/>
    <mergeCell ref="I25:L25"/>
    <mergeCell ref="I26:L26"/>
    <mergeCell ref="I27:L27"/>
    <mergeCell ref="M22:R22"/>
    <mergeCell ref="M23:R23"/>
    <mergeCell ref="M24:R24"/>
    <mergeCell ref="M25:R25"/>
    <mergeCell ref="M26:R26"/>
    <mergeCell ref="M27:R27"/>
    <mergeCell ref="B14:D14"/>
    <mergeCell ref="E14:H14"/>
    <mergeCell ref="I14:L14"/>
    <mergeCell ref="M14:R14"/>
    <mergeCell ref="B15:D15"/>
    <mergeCell ref="E15:H15"/>
    <mergeCell ref="I15:L15"/>
    <mergeCell ref="M15:R15"/>
    <mergeCell ref="I17:L17"/>
    <mergeCell ref="M17:R17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B8:D8"/>
    <mergeCell ref="E8:H8"/>
    <mergeCell ref="I8:L8"/>
    <mergeCell ref="M8:R8"/>
    <mergeCell ref="B9:D9"/>
    <mergeCell ref="E9:H9"/>
    <mergeCell ref="I9:L9"/>
    <mergeCell ref="M9:R9"/>
    <mergeCell ref="B10:D10"/>
    <mergeCell ref="E10:H10"/>
    <mergeCell ref="I10:L10"/>
    <mergeCell ref="M10:R10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10</v>
      </c>
      <c r="H1" s="34" t="s">
        <v>53</v>
      </c>
      <c r="I1" s="81" t="s">
        <v>252</v>
      </c>
      <c r="J1" s="55"/>
      <c r="K1" s="50" t="s">
        <v>181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253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254</v>
      </c>
      <c r="B4" s="82" t="s">
        <v>255</v>
      </c>
      <c r="C4" s="57"/>
      <c r="D4" s="59"/>
      <c r="E4" s="82" t="s">
        <v>256</v>
      </c>
      <c r="F4" s="57"/>
      <c r="G4" s="57"/>
      <c r="H4" s="59"/>
      <c r="I4" s="82" t="s">
        <v>257</v>
      </c>
      <c r="J4" s="57"/>
      <c r="K4" s="57"/>
      <c r="L4" s="59"/>
      <c r="M4" s="82" t="s">
        <v>258</v>
      </c>
      <c r="N4" s="57"/>
      <c r="O4" s="57"/>
      <c r="P4" s="57"/>
      <c r="Q4" s="57"/>
      <c r="R4" s="59"/>
    </row>
    <row r="5" spans="1:18" ht="19.5" customHeight="1">
      <c r="A5" s="70"/>
      <c r="B5" s="82" t="s">
        <v>259</v>
      </c>
      <c r="C5" s="57"/>
      <c r="D5" s="59"/>
      <c r="E5" s="84" t="s">
        <v>260</v>
      </c>
      <c r="F5" s="57"/>
      <c r="G5" s="57"/>
      <c r="H5" s="59"/>
      <c r="I5" s="82" t="s">
        <v>261</v>
      </c>
      <c r="J5" s="57"/>
      <c r="K5" s="57"/>
      <c r="L5" s="59"/>
      <c r="M5" s="82" t="s">
        <v>262</v>
      </c>
      <c r="N5" s="57"/>
      <c r="O5" s="57"/>
      <c r="P5" s="57"/>
      <c r="Q5" s="57"/>
      <c r="R5" s="59"/>
    </row>
    <row r="6" spans="1:18" ht="19.5" customHeight="1">
      <c r="A6" s="70"/>
      <c r="B6" s="82" t="s">
        <v>263</v>
      </c>
      <c r="C6" s="57"/>
      <c r="D6" s="59"/>
      <c r="E6" s="82" t="s">
        <v>188</v>
      </c>
      <c r="F6" s="57"/>
      <c r="G6" s="57"/>
      <c r="H6" s="59"/>
      <c r="I6" s="82" t="s">
        <v>189</v>
      </c>
      <c r="J6" s="57"/>
      <c r="K6" s="57"/>
      <c r="L6" s="59"/>
      <c r="M6" s="82"/>
      <c r="N6" s="57"/>
      <c r="O6" s="57"/>
      <c r="P6" s="57"/>
      <c r="Q6" s="57"/>
      <c r="R6" s="59"/>
    </row>
    <row r="7" spans="1:18" ht="19.5" customHeight="1">
      <c r="A7" s="70"/>
      <c r="B7" s="82"/>
      <c r="C7" s="57"/>
      <c r="D7" s="59"/>
      <c r="E7" s="84"/>
      <c r="F7" s="57"/>
      <c r="G7" s="57"/>
      <c r="H7" s="59"/>
      <c r="I7" s="82"/>
      <c r="J7" s="57"/>
      <c r="K7" s="57"/>
      <c r="L7" s="59"/>
      <c r="M7" s="82"/>
      <c r="N7" s="57"/>
      <c r="O7" s="57"/>
      <c r="P7" s="57"/>
      <c r="Q7" s="57"/>
      <c r="R7" s="59"/>
    </row>
    <row r="8" spans="1:18" ht="19.5" customHeight="1">
      <c r="A8" s="70"/>
      <c r="B8" s="88" t="s">
        <v>264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9"/>
    </row>
    <row r="9" spans="1:18" ht="19.5" customHeight="1">
      <c r="A9" s="70"/>
      <c r="B9" s="82"/>
      <c r="C9" s="57"/>
      <c r="D9" s="59"/>
      <c r="E9" s="82"/>
      <c r="F9" s="57"/>
      <c r="G9" s="57"/>
      <c r="H9" s="59"/>
      <c r="I9" s="82"/>
      <c r="J9" s="57"/>
      <c r="K9" s="57"/>
      <c r="L9" s="59"/>
      <c r="M9" s="82"/>
      <c r="N9" s="57"/>
      <c r="O9" s="57"/>
      <c r="P9" s="57"/>
      <c r="Q9" s="57"/>
      <c r="R9" s="59"/>
    </row>
    <row r="10" spans="1:18" ht="19.5" customHeight="1">
      <c r="A10" s="70"/>
      <c r="B10" s="82"/>
      <c r="C10" s="57"/>
      <c r="D10" s="59"/>
      <c r="E10" s="82"/>
      <c r="F10" s="57"/>
      <c r="G10" s="57"/>
      <c r="H10" s="59"/>
      <c r="I10" s="82"/>
      <c r="J10" s="57"/>
      <c r="K10" s="57"/>
      <c r="L10" s="59"/>
      <c r="M10" s="82"/>
      <c r="N10" s="57"/>
      <c r="O10" s="57"/>
      <c r="P10" s="57"/>
      <c r="Q10" s="57"/>
      <c r="R10" s="59"/>
    </row>
    <row r="11" spans="1:18" ht="19.5" customHeight="1">
      <c r="A11" s="70"/>
      <c r="B11" s="82"/>
      <c r="C11" s="57"/>
      <c r="D11" s="59"/>
      <c r="E11" s="82"/>
      <c r="F11" s="57"/>
      <c r="G11" s="57"/>
      <c r="H11" s="59"/>
      <c r="I11" s="82"/>
      <c r="J11" s="57"/>
      <c r="K11" s="57"/>
      <c r="L11" s="59"/>
      <c r="M11" s="82"/>
      <c r="N11" s="57"/>
      <c r="O11" s="57"/>
      <c r="P11" s="57"/>
      <c r="Q11" s="57"/>
      <c r="R11" s="59"/>
    </row>
    <row r="12" spans="1:18" ht="19.5" customHeight="1">
      <c r="A12" s="70"/>
      <c r="B12" s="82"/>
      <c r="C12" s="57"/>
      <c r="D12" s="59"/>
      <c r="E12" s="82"/>
      <c r="F12" s="57"/>
      <c r="G12" s="57"/>
      <c r="H12" s="59"/>
      <c r="I12" s="82"/>
      <c r="J12" s="57"/>
      <c r="K12" s="57"/>
      <c r="L12" s="59"/>
      <c r="M12" s="82"/>
      <c r="N12" s="57"/>
      <c r="O12" s="57"/>
      <c r="P12" s="57"/>
      <c r="Q12" s="57"/>
      <c r="R12" s="59"/>
    </row>
    <row r="13" spans="1:18" ht="19.5" customHeight="1">
      <c r="A13" s="70"/>
      <c r="B13" s="82"/>
      <c r="C13" s="57"/>
      <c r="D13" s="59"/>
      <c r="E13" s="82"/>
      <c r="F13" s="57"/>
      <c r="G13" s="57"/>
      <c r="H13" s="59"/>
      <c r="I13" s="82"/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70"/>
      <c r="B14" s="82"/>
      <c r="C14" s="57"/>
      <c r="D14" s="59"/>
      <c r="E14" s="82"/>
      <c r="F14" s="57"/>
      <c r="G14" s="57"/>
      <c r="H14" s="59"/>
      <c r="I14" s="82"/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/>
      <c r="C15" s="57"/>
      <c r="D15" s="59"/>
      <c r="E15" s="82"/>
      <c r="F15" s="57"/>
      <c r="G15" s="57"/>
      <c r="H15" s="59"/>
      <c r="I15" s="82"/>
      <c r="J15" s="57"/>
      <c r="K15" s="57"/>
      <c r="L15" s="59"/>
      <c r="M15" s="82"/>
      <c r="N15" s="57"/>
      <c r="O15" s="57"/>
      <c r="P15" s="57"/>
      <c r="Q15" s="57"/>
      <c r="R15" s="59"/>
    </row>
    <row r="16" spans="1:18" ht="19.5" customHeight="1">
      <c r="A16" s="70"/>
      <c r="B16" s="82"/>
      <c r="C16" s="57"/>
      <c r="D16" s="59"/>
      <c r="E16" s="82"/>
      <c r="F16" s="57"/>
      <c r="G16" s="57"/>
      <c r="H16" s="59"/>
      <c r="I16" s="82"/>
      <c r="J16" s="57"/>
      <c r="K16" s="57"/>
      <c r="L16" s="59"/>
      <c r="M16" s="82"/>
      <c r="N16" s="57"/>
      <c r="O16" s="57"/>
      <c r="P16" s="57"/>
      <c r="Q16" s="57"/>
      <c r="R16" s="59"/>
    </row>
    <row r="17" spans="1:18" ht="19.5" customHeight="1">
      <c r="A17" s="70"/>
      <c r="B17" s="82"/>
      <c r="C17" s="57"/>
      <c r="D17" s="59"/>
      <c r="E17" s="64"/>
      <c r="F17" s="57"/>
      <c r="G17" s="57"/>
      <c r="H17" s="59"/>
      <c r="I17" s="64"/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1"/>
      <c r="B18" s="82"/>
      <c r="C18" s="57"/>
      <c r="D18" s="59"/>
      <c r="E18" s="82"/>
      <c r="F18" s="57"/>
      <c r="G18" s="57"/>
      <c r="H18" s="59"/>
      <c r="I18" s="82"/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85"/>
      <c r="B19" s="86"/>
      <c r="C19" s="61"/>
      <c r="D19" s="77"/>
      <c r="E19" s="82"/>
      <c r="F19" s="57"/>
      <c r="G19" s="57"/>
      <c r="H19" s="59"/>
      <c r="I19" s="82"/>
      <c r="J19" s="57"/>
      <c r="K19" s="57"/>
      <c r="L19" s="59"/>
      <c r="M19" s="82"/>
      <c r="N19" s="57"/>
      <c r="O19" s="57"/>
      <c r="P19" s="57"/>
      <c r="Q19" s="57"/>
      <c r="R19" s="59"/>
    </row>
    <row r="20" spans="1:18" ht="19.5" customHeight="1">
      <c r="A20" s="70"/>
      <c r="B20" s="82"/>
      <c r="C20" s="57"/>
      <c r="D20" s="59"/>
      <c r="E20" s="64"/>
      <c r="F20" s="57"/>
      <c r="G20" s="57"/>
      <c r="H20" s="59"/>
      <c r="I20" s="82"/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/>
      <c r="C21" s="57"/>
      <c r="D21" s="59"/>
      <c r="E21" s="64"/>
      <c r="F21" s="57"/>
      <c r="G21" s="57"/>
      <c r="H21" s="59"/>
      <c r="I21" s="64"/>
      <c r="J21" s="57"/>
      <c r="K21" s="57"/>
      <c r="L21" s="59"/>
      <c r="M21" s="64"/>
      <c r="N21" s="57"/>
      <c r="O21" s="57"/>
      <c r="P21" s="57"/>
      <c r="Q21" s="57"/>
      <c r="R21" s="59"/>
    </row>
    <row r="22" spans="1:18" ht="19.5" customHeight="1">
      <c r="A22" s="70"/>
      <c r="B22" s="82"/>
      <c r="C22" s="57"/>
      <c r="D22" s="59"/>
      <c r="E22" s="82"/>
      <c r="F22" s="57"/>
      <c r="G22" s="57"/>
      <c r="H22" s="59"/>
      <c r="I22" s="82"/>
      <c r="J22" s="57"/>
      <c r="K22" s="57"/>
      <c r="L22" s="59"/>
      <c r="M22" s="64"/>
      <c r="N22" s="57"/>
      <c r="O22" s="57"/>
      <c r="P22" s="57"/>
      <c r="Q22" s="57"/>
      <c r="R22" s="59"/>
    </row>
    <row r="23" spans="1:18" ht="19.5" customHeight="1">
      <c r="A23" s="70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64"/>
      <c r="N23" s="57"/>
      <c r="O23" s="57"/>
      <c r="P23" s="57"/>
      <c r="Q23" s="57"/>
      <c r="R23" s="59"/>
    </row>
    <row r="24" spans="1:18" ht="19.5" customHeight="1">
      <c r="A24" s="70"/>
      <c r="B24" s="82"/>
      <c r="C24" s="57"/>
      <c r="D24" s="59"/>
      <c r="E24" s="82"/>
      <c r="F24" s="57"/>
      <c r="G24" s="57"/>
      <c r="H24" s="59"/>
      <c r="I24" s="64"/>
      <c r="J24" s="57"/>
      <c r="K24" s="57"/>
      <c r="L24" s="59"/>
      <c r="M24" s="64"/>
      <c r="N24" s="57"/>
      <c r="O24" s="57"/>
      <c r="P24" s="57"/>
      <c r="Q24" s="57"/>
      <c r="R24" s="59"/>
    </row>
    <row r="25" spans="1:18" ht="19.5" customHeight="1">
      <c r="A25" s="70"/>
      <c r="B25" s="64"/>
      <c r="C25" s="57"/>
      <c r="D25" s="59"/>
      <c r="E25" s="64"/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9">
    <mergeCell ref="A40:B40"/>
    <mergeCell ref="P40:R40"/>
    <mergeCell ref="I21:L21"/>
    <mergeCell ref="M21:R21"/>
    <mergeCell ref="B22:D22"/>
    <mergeCell ref="E22:H22"/>
    <mergeCell ref="I22:L22"/>
    <mergeCell ref="M22:R22"/>
    <mergeCell ref="A37:B37"/>
    <mergeCell ref="A38:B38"/>
    <mergeCell ref="A39:B39"/>
    <mergeCell ref="I17:L17"/>
    <mergeCell ref="M17:R17"/>
    <mergeCell ref="I18:L18"/>
    <mergeCell ref="M18:R18"/>
    <mergeCell ref="I19:L19"/>
    <mergeCell ref="M19:R19"/>
    <mergeCell ref="I20:L20"/>
    <mergeCell ref="M20:R20"/>
    <mergeCell ref="I1:J1"/>
    <mergeCell ref="I3:L3"/>
    <mergeCell ref="M3:R3"/>
    <mergeCell ref="M4:R4"/>
    <mergeCell ref="M5:R5"/>
    <mergeCell ref="P38:R38"/>
    <mergeCell ref="P39:R39"/>
    <mergeCell ref="P32:R34"/>
    <mergeCell ref="A33:B34"/>
    <mergeCell ref="A35:B35"/>
    <mergeCell ref="P35:R35"/>
    <mergeCell ref="A36:B36"/>
    <mergeCell ref="P36:R36"/>
    <mergeCell ref="P37:R37"/>
    <mergeCell ref="A32:B32"/>
    <mergeCell ref="B23:D23"/>
    <mergeCell ref="E23:H23"/>
    <mergeCell ref="I23:L23"/>
    <mergeCell ref="M23:R23"/>
    <mergeCell ref="I24:L24"/>
    <mergeCell ref="M24:R24"/>
    <mergeCell ref="M25:R25"/>
    <mergeCell ref="I25:L25"/>
    <mergeCell ref="I26:L26"/>
    <mergeCell ref="M26:R26"/>
    <mergeCell ref="I27:L27"/>
    <mergeCell ref="M27:R27"/>
    <mergeCell ref="I28:L28"/>
    <mergeCell ref="M28:R28"/>
    <mergeCell ref="B28:D28"/>
    <mergeCell ref="E28:H28"/>
    <mergeCell ref="B18:D18"/>
    <mergeCell ref="E18:H18"/>
    <mergeCell ref="A19:A28"/>
    <mergeCell ref="B19:D19"/>
    <mergeCell ref="E19:H19"/>
    <mergeCell ref="B20:D20"/>
    <mergeCell ref="E20:H20"/>
    <mergeCell ref="A4:A18"/>
    <mergeCell ref="B21:D21"/>
    <mergeCell ref="E21:H21"/>
    <mergeCell ref="B17:D17"/>
    <mergeCell ref="E17:H17"/>
    <mergeCell ref="B24:D24"/>
    <mergeCell ref="E24:H24"/>
    <mergeCell ref="B25:D25"/>
    <mergeCell ref="E25:H25"/>
    <mergeCell ref="B26:D26"/>
    <mergeCell ref="E26:H26"/>
    <mergeCell ref="B27:D27"/>
    <mergeCell ref="E27:H27"/>
    <mergeCell ref="B14:D14"/>
    <mergeCell ref="E14:H14"/>
    <mergeCell ref="I14:L14"/>
    <mergeCell ref="M14:R14"/>
    <mergeCell ref="B15:D15"/>
    <mergeCell ref="E15:H15"/>
    <mergeCell ref="I15:L15"/>
    <mergeCell ref="M15:R15"/>
    <mergeCell ref="B16:D16"/>
    <mergeCell ref="E16:H16"/>
    <mergeCell ref="I16:L16"/>
    <mergeCell ref="M16:R16"/>
    <mergeCell ref="B11:D11"/>
    <mergeCell ref="E11:H11"/>
    <mergeCell ref="I11:L11"/>
    <mergeCell ref="M11:R11"/>
    <mergeCell ref="B12:D12"/>
    <mergeCell ref="E12:H12"/>
    <mergeCell ref="I12:L12"/>
    <mergeCell ref="M12:R12"/>
    <mergeCell ref="B13:D13"/>
    <mergeCell ref="E13:H13"/>
    <mergeCell ref="I13:L13"/>
    <mergeCell ref="M13:R13"/>
    <mergeCell ref="M6:R6"/>
    <mergeCell ref="B7:D7"/>
    <mergeCell ref="E7:H7"/>
    <mergeCell ref="I7:L7"/>
    <mergeCell ref="M7:R7"/>
    <mergeCell ref="B10:D10"/>
    <mergeCell ref="E10:H10"/>
    <mergeCell ref="I10:L10"/>
    <mergeCell ref="M10:R10"/>
    <mergeCell ref="B8:R8"/>
    <mergeCell ref="B9:D9"/>
    <mergeCell ref="E9:H9"/>
    <mergeCell ref="I9:L9"/>
    <mergeCell ref="M9:R9"/>
    <mergeCell ref="E4:H4"/>
    <mergeCell ref="I4:L4"/>
    <mergeCell ref="B4:D4"/>
    <mergeCell ref="B5:D5"/>
    <mergeCell ref="E5:H5"/>
    <mergeCell ref="I5:L5"/>
    <mergeCell ref="B3:D3"/>
    <mergeCell ref="B6:D6"/>
    <mergeCell ref="E6:H6"/>
    <mergeCell ref="I6:L6"/>
    <mergeCell ref="E3:H3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topLeftCell="A15" workbookViewId="0">
      <selection activeCell="E19" sqref="E19:H19"/>
    </sheetView>
  </sheetViews>
  <sheetFormatPr defaultColWidth="12.625" defaultRowHeight="15" customHeight="1"/>
  <cols>
    <col min="1" max="18" width="4.75" customWidth="1"/>
    <col min="19" max="26" width="7.625" customWidth="1"/>
  </cols>
  <sheetData>
    <row r="1" spans="1:18" ht="19.5" customHeight="1">
      <c r="A1" s="33" t="s">
        <v>51</v>
      </c>
      <c r="B1" s="24"/>
      <c r="C1" s="24"/>
      <c r="D1" s="24"/>
      <c r="E1" s="49">
        <v>8</v>
      </c>
      <c r="F1" s="34" t="s">
        <v>52</v>
      </c>
      <c r="G1" s="52">
        <v>10</v>
      </c>
      <c r="H1" s="34" t="s">
        <v>53</v>
      </c>
      <c r="I1" s="81" t="s">
        <v>265</v>
      </c>
      <c r="J1" s="55"/>
      <c r="K1" s="50" t="s">
        <v>77</v>
      </c>
      <c r="L1" s="36"/>
      <c r="M1" s="36"/>
      <c r="N1" s="24"/>
      <c r="O1" s="51"/>
      <c r="P1" s="24"/>
      <c r="Q1" s="36"/>
      <c r="R1" s="37"/>
    </row>
    <row r="2" spans="1:18" ht="6.75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8" ht="19.5" customHeight="1">
      <c r="A3" s="38" t="s">
        <v>56</v>
      </c>
      <c r="B3" s="68" t="s">
        <v>57</v>
      </c>
      <c r="C3" s="57"/>
      <c r="D3" s="59"/>
      <c r="E3" s="68" t="s">
        <v>58</v>
      </c>
      <c r="F3" s="57"/>
      <c r="G3" s="57"/>
      <c r="H3" s="59"/>
      <c r="I3" s="68" t="s">
        <v>266</v>
      </c>
      <c r="J3" s="57"/>
      <c r="K3" s="57"/>
      <c r="L3" s="59"/>
      <c r="M3" s="68" t="s">
        <v>60</v>
      </c>
      <c r="N3" s="57"/>
      <c r="O3" s="57"/>
      <c r="P3" s="57"/>
      <c r="Q3" s="57"/>
      <c r="R3" s="59"/>
    </row>
    <row r="4" spans="1:18" ht="19.5" customHeight="1">
      <c r="A4" s="85" t="s">
        <v>267</v>
      </c>
      <c r="B4" s="82" t="s">
        <v>164</v>
      </c>
      <c r="C4" s="57"/>
      <c r="D4" s="59"/>
      <c r="E4" s="84" t="s">
        <v>268</v>
      </c>
      <c r="F4" s="57"/>
      <c r="G4" s="57"/>
      <c r="H4" s="59"/>
      <c r="I4" s="82" t="s">
        <v>269</v>
      </c>
      <c r="J4" s="57"/>
      <c r="K4" s="57"/>
      <c r="L4" s="59"/>
      <c r="M4" s="82"/>
      <c r="N4" s="57"/>
      <c r="O4" s="57"/>
      <c r="P4" s="57"/>
      <c r="Q4" s="57"/>
      <c r="R4" s="59"/>
    </row>
    <row r="5" spans="1:18" ht="19.5" customHeight="1">
      <c r="A5" s="70"/>
      <c r="B5" s="82"/>
      <c r="C5" s="57"/>
      <c r="D5" s="59"/>
      <c r="E5" s="84"/>
      <c r="F5" s="57"/>
      <c r="G5" s="57"/>
      <c r="H5" s="59"/>
      <c r="I5" s="82"/>
      <c r="J5" s="57"/>
      <c r="K5" s="57"/>
      <c r="L5" s="59"/>
      <c r="M5" s="82"/>
      <c r="N5" s="57"/>
      <c r="O5" s="57"/>
      <c r="P5" s="57"/>
      <c r="Q5" s="57"/>
      <c r="R5" s="59"/>
    </row>
    <row r="6" spans="1:18" ht="19.5" customHeight="1">
      <c r="A6" s="70"/>
      <c r="B6" s="82" t="s">
        <v>270</v>
      </c>
      <c r="C6" s="57"/>
      <c r="D6" s="59"/>
      <c r="E6" s="84" t="s">
        <v>271</v>
      </c>
      <c r="F6" s="57"/>
      <c r="G6" s="57"/>
      <c r="H6" s="59"/>
      <c r="I6" s="82" t="s">
        <v>272</v>
      </c>
      <c r="J6" s="57"/>
      <c r="K6" s="57"/>
      <c r="L6" s="59"/>
      <c r="M6" s="82"/>
      <c r="N6" s="57"/>
      <c r="O6" s="57"/>
      <c r="P6" s="57"/>
      <c r="Q6" s="57"/>
      <c r="R6" s="59"/>
    </row>
    <row r="7" spans="1:18" ht="19.5" customHeight="1">
      <c r="A7" s="70"/>
      <c r="B7" s="82" t="s">
        <v>273</v>
      </c>
      <c r="C7" s="57"/>
      <c r="D7" s="59"/>
      <c r="E7" s="84" t="s">
        <v>113</v>
      </c>
      <c r="F7" s="57"/>
      <c r="G7" s="57"/>
      <c r="H7" s="59"/>
      <c r="I7" s="82" t="s">
        <v>113</v>
      </c>
      <c r="J7" s="57"/>
      <c r="K7" s="57"/>
      <c r="L7" s="59"/>
      <c r="M7" s="82"/>
      <c r="N7" s="57"/>
      <c r="O7" s="57"/>
      <c r="P7" s="57"/>
      <c r="Q7" s="57"/>
      <c r="R7" s="59"/>
    </row>
    <row r="8" spans="1:18" ht="19.5" customHeight="1">
      <c r="A8" s="70"/>
      <c r="B8" s="82" t="s">
        <v>274</v>
      </c>
      <c r="C8" s="57"/>
      <c r="D8" s="59"/>
      <c r="E8" s="84" t="s">
        <v>103</v>
      </c>
      <c r="F8" s="57"/>
      <c r="G8" s="57"/>
      <c r="H8" s="59"/>
      <c r="I8" s="82"/>
      <c r="J8" s="57"/>
      <c r="K8" s="57"/>
      <c r="L8" s="59"/>
      <c r="M8" s="82"/>
      <c r="N8" s="57"/>
      <c r="O8" s="57"/>
      <c r="P8" s="57"/>
      <c r="Q8" s="57"/>
      <c r="R8" s="59"/>
    </row>
    <row r="9" spans="1:18" ht="19.5" customHeight="1">
      <c r="A9" s="70"/>
      <c r="B9" s="82" t="s">
        <v>275</v>
      </c>
      <c r="C9" s="57"/>
      <c r="D9" s="59"/>
      <c r="E9" s="82" t="s">
        <v>209</v>
      </c>
      <c r="F9" s="57"/>
      <c r="G9" s="57"/>
      <c r="H9" s="59"/>
      <c r="I9" s="82"/>
      <c r="J9" s="57"/>
      <c r="K9" s="57"/>
      <c r="L9" s="59"/>
      <c r="M9" s="82"/>
      <c r="N9" s="57"/>
      <c r="O9" s="57"/>
      <c r="P9" s="57"/>
      <c r="Q9" s="57"/>
      <c r="R9" s="59"/>
    </row>
    <row r="10" spans="1:18" ht="19.5" customHeight="1">
      <c r="A10" s="70"/>
      <c r="B10" s="82" t="s">
        <v>276</v>
      </c>
      <c r="C10" s="57"/>
      <c r="D10" s="59"/>
      <c r="E10" s="82" t="s">
        <v>122</v>
      </c>
      <c r="F10" s="57"/>
      <c r="G10" s="57"/>
      <c r="H10" s="59"/>
      <c r="I10" s="82"/>
      <c r="J10" s="57"/>
      <c r="K10" s="57"/>
      <c r="L10" s="59"/>
      <c r="M10" s="82"/>
      <c r="N10" s="57"/>
      <c r="O10" s="57"/>
      <c r="P10" s="57"/>
      <c r="Q10" s="57"/>
      <c r="R10" s="59"/>
    </row>
    <row r="11" spans="1:18" ht="19.5" customHeight="1">
      <c r="A11" s="70"/>
      <c r="B11" s="82"/>
      <c r="C11" s="57"/>
      <c r="D11" s="59"/>
      <c r="E11" s="82"/>
      <c r="F11" s="57"/>
      <c r="G11" s="57"/>
      <c r="H11" s="59"/>
      <c r="I11" s="82"/>
      <c r="J11" s="57"/>
      <c r="K11" s="57"/>
      <c r="L11" s="59"/>
      <c r="M11" s="82"/>
      <c r="N11" s="57"/>
      <c r="O11" s="57"/>
      <c r="P11" s="57"/>
      <c r="Q11" s="57"/>
      <c r="R11" s="59"/>
    </row>
    <row r="12" spans="1:18" ht="19.5" customHeight="1">
      <c r="A12" s="71"/>
      <c r="B12" s="82"/>
      <c r="C12" s="57"/>
      <c r="D12" s="59"/>
      <c r="E12" s="82"/>
      <c r="F12" s="57"/>
      <c r="G12" s="57"/>
      <c r="H12" s="59"/>
      <c r="I12" s="82"/>
      <c r="J12" s="57"/>
      <c r="K12" s="57"/>
      <c r="L12" s="59"/>
      <c r="M12" s="82"/>
      <c r="N12" s="57"/>
      <c r="O12" s="57"/>
      <c r="P12" s="57"/>
      <c r="Q12" s="57"/>
      <c r="R12" s="59"/>
    </row>
    <row r="13" spans="1:18" ht="19.5" customHeight="1">
      <c r="A13" s="85" t="s">
        <v>277</v>
      </c>
      <c r="B13" s="82" t="s">
        <v>81</v>
      </c>
      <c r="C13" s="57"/>
      <c r="D13" s="59"/>
      <c r="E13" s="82" t="s">
        <v>278</v>
      </c>
      <c r="F13" s="57"/>
      <c r="G13" s="57"/>
      <c r="H13" s="59"/>
      <c r="I13" s="82" t="s">
        <v>279</v>
      </c>
      <c r="J13" s="57"/>
      <c r="K13" s="57"/>
      <c r="L13" s="59"/>
      <c r="M13" s="64"/>
      <c r="N13" s="57"/>
      <c r="O13" s="57"/>
      <c r="P13" s="57"/>
      <c r="Q13" s="57"/>
      <c r="R13" s="59"/>
    </row>
    <row r="14" spans="1:18" ht="19.5" customHeight="1">
      <c r="A14" s="70"/>
      <c r="B14" s="82" t="s">
        <v>280</v>
      </c>
      <c r="C14" s="57"/>
      <c r="D14" s="59"/>
      <c r="E14" s="84" t="s">
        <v>281</v>
      </c>
      <c r="F14" s="57"/>
      <c r="G14" s="57"/>
      <c r="H14" s="59"/>
      <c r="I14" s="82" t="s">
        <v>282</v>
      </c>
      <c r="J14" s="57"/>
      <c r="K14" s="57"/>
      <c r="L14" s="59"/>
      <c r="M14" s="64"/>
      <c r="N14" s="57"/>
      <c r="O14" s="57"/>
      <c r="P14" s="57"/>
      <c r="Q14" s="57"/>
      <c r="R14" s="59"/>
    </row>
    <row r="15" spans="1:18" ht="19.5" customHeight="1">
      <c r="A15" s="70"/>
      <c r="B15" s="82" t="s">
        <v>283</v>
      </c>
      <c r="C15" s="57"/>
      <c r="D15" s="59"/>
      <c r="E15" s="82" t="s">
        <v>284</v>
      </c>
      <c r="F15" s="57"/>
      <c r="G15" s="57"/>
      <c r="H15" s="59"/>
      <c r="I15" s="82" t="s">
        <v>285</v>
      </c>
      <c r="J15" s="57"/>
      <c r="K15" s="57"/>
      <c r="L15" s="59"/>
      <c r="M15" s="82" t="s">
        <v>286</v>
      </c>
      <c r="N15" s="57"/>
      <c r="O15" s="57"/>
      <c r="P15" s="57"/>
      <c r="Q15" s="57"/>
      <c r="R15" s="59"/>
    </row>
    <row r="16" spans="1:18" ht="19.5" customHeight="1">
      <c r="A16" s="70"/>
      <c r="B16" s="82" t="s">
        <v>225</v>
      </c>
      <c r="C16" s="57"/>
      <c r="D16" s="59"/>
      <c r="E16" s="82" t="s">
        <v>287</v>
      </c>
      <c r="F16" s="57"/>
      <c r="G16" s="57"/>
      <c r="H16" s="59"/>
      <c r="I16" s="82" t="s">
        <v>282</v>
      </c>
      <c r="J16" s="57"/>
      <c r="K16" s="57"/>
      <c r="L16" s="59"/>
      <c r="M16" s="82" t="s">
        <v>288</v>
      </c>
      <c r="N16" s="57"/>
      <c r="O16" s="57"/>
      <c r="P16" s="57"/>
      <c r="Q16" s="57"/>
      <c r="R16" s="59"/>
    </row>
    <row r="17" spans="1:18" ht="19.5" customHeight="1">
      <c r="A17" s="70"/>
      <c r="B17" s="82" t="s">
        <v>530</v>
      </c>
      <c r="C17" s="57"/>
      <c r="D17" s="59"/>
      <c r="E17" s="96" t="s">
        <v>535</v>
      </c>
      <c r="F17" s="57"/>
      <c r="G17" s="57"/>
      <c r="H17" s="59"/>
      <c r="I17" s="95" t="s">
        <v>534</v>
      </c>
      <c r="J17" s="57"/>
      <c r="K17" s="57"/>
      <c r="L17" s="59"/>
      <c r="M17" s="64"/>
      <c r="N17" s="57"/>
      <c r="O17" s="57"/>
      <c r="P17" s="57"/>
      <c r="Q17" s="57"/>
      <c r="R17" s="59"/>
    </row>
    <row r="18" spans="1:18" ht="19.5" customHeight="1">
      <c r="A18" s="70"/>
      <c r="B18" s="82" t="s">
        <v>141</v>
      </c>
      <c r="C18" s="57"/>
      <c r="D18" s="59"/>
      <c r="E18" s="82" t="s">
        <v>142</v>
      </c>
      <c r="F18" s="57"/>
      <c r="G18" s="57"/>
      <c r="H18" s="59"/>
      <c r="I18" s="82" t="s">
        <v>143</v>
      </c>
      <c r="J18" s="57"/>
      <c r="K18" s="57"/>
      <c r="L18" s="59"/>
      <c r="M18" s="64"/>
      <c r="N18" s="57"/>
      <c r="O18" s="57"/>
      <c r="P18" s="57"/>
      <c r="Q18" s="57"/>
      <c r="R18" s="59"/>
    </row>
    <row r="19" spans="1:18" ht="19.5" customHeight="1">
      <c r="A19" s="70"/>
      <c r="B19" s="86" t="s">
        <v>148</v>
      </c>
      <c r="C19" s="61"/>
      <c r="D19" s="77"/>
      <c r="E19" s="82" t="s">
        <v>103</v>
      </c>
      <c r="F19" s="57"/>
      <c r="G19" s="57"/>
      <c r="H19" s="59"/>
      <c r="I19" s="82" t="s">
        <v>104</v>
      </c>
      <c r="J19" s="57"/>
      <c r="K19" s="57"/>
      <c r="L19" s="59"/>
      <c r="M19" s="82" t="s">
        <v>289</v>
      </c>
      <c r="N19" s="57"/>
      <c r="O19" s="57"/>
      <c r="P19" s="57"/>
      <c r="Q19" s="57"/>
      <c r="R19" s="59"/>
    </row>
    <row r="20" spans="1:18" ht="19.5" customHeight="1">
      <c r="A20" s="70"/>
      <c r="B20" s="82" t="s">
        <v>91</v>
      </c>
      <c r="C20" s="57"/>
      <c r="D20" s="59"/>
      <c r="E20" s="64" t="s">
        <v>290</v>
      </c>
      <c r="F20" s="57"/>
      <c r="G20" s="57"/>
      <c r="H20" s="59"/>
      <c r="I20" s="82" t="s">
        <v>291</v>
      </c>
      <c r="J20" s="57"/>
      <c r="K20" s="57"/>
      <c r="L20" s="59"/>
      <c r="M20" s="64"/>
      <c r="N20" s="57"/>
      <c r="O20" s="57"/>
      <c r="P20" s="57"/>
      <c r="Q20" s="57"/>
      <c r="R20" s="59"/>
    </row>
    <row r="21" spans="1:18" ht="19.5" customHeight="1">
      <c r="A21" s="70"/>
      <c r="B21" s="82" t="s">
        <v>106</v>
      </c>
      <c r="C21" s="57"/>
      <c r="D21" s="59"/>
      <c r="E21" s="82" t="s">
        <v>103</v>
      </c>
      <c r="F21" s="57"/>
      <c r="G21" s="57"/>
      <c r="H21" s="59"/>
      <c r="I21" s="82" t="s">
        <v>104</v>
      </c>
      <c r="J21" s="57"/>
      <c r="K21" s="57"/>
      <c r="L21" s="59"/>
      <c r="M21" s="64" t="s">
        <v>292</v>
      </c>
      <c r="N21" s="57"/>
      <c r="O21" s="57"/>
      <c r="P21" s="57"/>
      <c r="Q21" s="57"/>
      <c r="R21" s="59"/>
    </row>
    <row r="22" spans="1:18" ht="19.5" customHeight="1">
      <c r="A22" s="70"/>
      <c r="B22" s="82" t="s">
        <v>176</v>
      </c>
      <c r="C22" s="57"/>
      <c r="D22" s="59"/>
      <c r="E22" s="82" t="s">
        <v>95</v>
      </c>
      <c r="F22" s="57"/>
      <c r="G22" s="57"/>
      <c r="H22" s="59"/>
      <c r="I22" s="82" t="s">
        <v>96</v>
      </c>
      <c r="J22" s="57"/>
      <c r="K22" s="57"/>
      <c r="L22" s="59"/>
      <c r="M22" s="82" t="s">
        <v>163</v>
      </c>
      <c r="N22" s="57"/>
      <c r="O22" s="57"/>
      <c r="P22" s="57"/>
      <c r="Q22" s="57"/>
      <c r="R22" s="59"/>
    </row>
    <row r="23" spans="1:18" ht="19.5" customHeight="1">
      <c r="A23" s="71"/>
      <c r="B23" s="82"/>
      <c r="C23" s="57"/>
      <c r="D23" s="59"/>
      <c r="E23" s="82"/>
      <c r="F23" s="57"/>
      <c r="G23" s="57"/>
      <c r="H23" s="59"/>
      <c r="I23" s="82"/>
      <c r="J23" s="57"/>
      <c r="K23" s="57"/>
      <c r="L23" s="59"/>
      <c r="M23" s="64"/>
      <c r="N23" s="57"/>
      <c r="O23" s="57"/>
      <c r="P23" s="57"/>
      <c r="Q23" s="57"/>
      <c r="R23" s="59"/>
    </row>
    <row r="24" spans="1:18" ht="19.5" customHeight="1">
      <c r="A24" s="87" t="s">
        <v>293</v>
      </c>
      <c r="B24" s="82" t="s">
        <v>294</v>
      </c>
      <c r="C24" s="57"/>
      <c r="D24" s="59"/>
      <c r="E24" s="82" t="s">
        <v>295</v>
      </c>
      <c r="F24" s="57"/>
      <c r="G24" s="57"/>
      <c r="H24" s="59"/>
      <c r="I24" s="64" t="s">
        <v>296</v>
      </c>
      <c r="J24" s="57"/>
      <c r="K24" s="57"/>
      <c r="L24" s="59"/>
      <c r="M24" s="64" t="s">
        <v>297</v>
      </c>
      <c r="N24" s="57"/>
      <c r="O24" s="57"/>
      <c r="P24" s="57"/>
      <c r="Q24" s="57"/>
      <c r="R24" s="59"/>
    </row>
    <row r="25" spans="1:18" ht="19.5" customHeight="1">
      <c r="A25" s="70"/>
      <c r="B25" s="82" t="s">
        <v>298</v>
      </c>
      <c r="C25" s="57"/>
      <c r="D25" s="59"/>
      <c r="E25" s="82" t="s">
        <v>113</v>
      </c>
      <c r="F25" s="57"/>
      <c r="G25" s="57"/>
      <c r="H25" s="59"/>
      <c r="I25" s="64"/>
      <c r="J25" s="57"/>
      <c r="K25" s="57"/>
      <c r="L25" s="59"/>
      <c r="M25" s="64"/>
      <c r="N25" s="57"/>
      <c r="O25" s="57"/>
      <c r="P25" s="57"/>
      <c r="Q25" s="57"/>
      <c r="R25" s="59"/>
    </row>
    <row r="26" spans="1:18" ht="19.5" customHeight="1">
      <c r="A26" s="70"/>
      <c r="B26" s="64"/>
      <c r="C26" s="57"/>
      <c r="D26" s="59"/>
      <c r="E26" s="64"/>
      <c r="F26" s="57"/>
      <c r="G26" s="57"/>
      <c r="H26" s="59"/>
      <c r="I26" s="64"/>
      <c r="J26" s="57"/>
      <c r="K26" s="57"/>
      <c r="L26" s="59"/>
      <c r="M26" s="64"/>
      <c r="N26" s="57"/>
      <c r="O26" s="57"/>
      <c r="P26" s="57"/>
      <c r="Q26" s="57"/>
      <c r="R26" s="59"/>
    </row>
    <row r="27" spans="1:18" ht="19.5" customHeight="1">
      <c r="A27" s="70"/>
      <c r="B27" s="64"/>
      <c r="C27" s="57"/>
      <c r="D27" s="59"/>
      <c r="E27" s="64"/>
      <c r="F27" s="57"/>
      <c r="G27" s="57"/>
      <c r="H27" s="59"/>
      <c r="I27" s="64"/>
      <c r="J27" s="57"/>
      <c r="K27" s="57"/>
      <c r="L27" s="59"/>
      <c r="M27" s="64"/>
      <c r="N27" s="57"/>
      <c r="O27" s="57"/>
      <c r="P27" s="57"/>
      <c r="Q27" s="57"/>
      <c r="R27" s="59"/>
    </row>
    <row r="28" spans="1:18" ht="19.5" customHeight="1">
      <c r="A28" s="71"/>
      <c r="B28" s="64"/>
      <c r="C28" s="57"/>
      <c r="D28" s="59"/>
      <c r="E28" s="64"/>
      <c r="F28" s="57"/>
      <c r="G28" s="57"/>
      <c r="H28" s="59"/>
      <c r="I28" s="64"/>
      <c r="J28" s="57"/>
      <c r="K28" s="57"/>
      <c r="L28" s="59"/>
      <c r="M28" s="64"/>
      <c r="N28" s="57"/>
      <c r="O28" s="57"/>
      <c r="P28" s="57"/>
      <c r="Q28" s="57"/>
      <c r="R28" s="59"/>
    </row>
    <row r="29" spans="1:18" ht="6.75" customHeight="1">
      <c r="A29" s="6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 ht="19.5" customHeight="1">
      <c r="A30" s="33" t="s">
        <v>61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36"/>
      <c r="M30" s="36"/>
      <c r="N30" s="36"/>
      <c r="O30" s="40" t="s">
        <v>62</v>
      </c>
      <c r="P30" s="35" t="s">
        <v>63</v>
      </c>
      <c r="Q30" s="24"/>
      <c r="R30" s="41"/>
    </row>
    <row r="31" spans="1:18" ht="6.75" customHeight="1">
      <c r="A31" s="4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43"/>
      <c r="M31" s="43"/>
      <c r="N31" s="43"/>
      <c r="O31" s="44"/>
      <c r="P31" s="45"/>
      <c r="Q31" s="29"/>
      <c r="R31" s="46"/>
    </row>
    <row r="32" spans="1:18" ht="19.5" customHeight="1">
      <c r="A32" s="72" t="s">
        <v>64</v>
      </c>
      <c r="B32" s="73"/>
      <c r="C32" s="8"/>
      <c r="D32" s="6"/>
      <c r="E32" s="47" t="s">
        <v>65</v>
      </c>
      <c r="F32" s="6"/>
      <c r="G32" s="6"/>
      <c r="H32" s="47" t="s">
        <v>66</v>
      </c>
      <c r="I32" s="6"/>
      <c r="J32" s="6"/>
      <c r="K32" s="47" t="s">
        <v>67</v>
      </c>
      <c r="L32" s="6"/>
      <c r="M32" s="6"/>
      <c r="N32" s="47" t="s">
        <v>68</v>
      </c>
      <c r="O32" s="7"/>
      <c r="P32" s="78" t="s">
        <v>69</v>
      </c>
      <c r="Q32" s="79"/>
      <c r="R32" s="73"/>
    </row>
    <row r="33" spans="1:18" ht="19.5" customHeight="1">
      <c r="A33" s="74" t="s">
        <v>63</v>
      </c>
      <c r="B33" s="75"/>
      <c r="C33" s="27"/>
      <c r="D33" s="24"/>
      <c r="E33" s="25"/>
      <c r="F33" s="24"/>
      <c r="G33" s="24"/>
      <c r="H33" s="25"/>
      <c r="I33" s="24"/>
      <c r="J33" s="24"/>
      <c r="K33" s="25"/>
      <c r="L33" s="24"/>
      <c r="M33" s="24"/>
      <c r="N33" s="25"/>
      <c r="O33" s="25"/>
      <c r="P33" s="80"/>
      <c r="Q33" s="55"/>
      <c r="R33" s="75"/>
    </row>
    <row r="34" spans="1:18" ht="19.5" customHeight="1">
      <c r="A34" s="76"/>
      <c r="B34" s="77"/>
      <c r="C34" s="27"/>
      <c r="D34" s="48"/>
      <c r="E34" s="24"/>
      <c r="F34" s="48"/>
      <c r="G34" s="24"/>
      <c r="H34" s="48"/>
      <c r="I34" s="24"/>
      <c r="J34" s="48"/>
      <c r="K34" s="24"/>
      <c r="L34" s="48"/>
      <c r="M34" s="24"/>
      <c r="N34" s="48"/>
      <c r="O34" s="25"/>
      <c r="P34" s="76"/>
      <c r="Q34" s="61"/>
      <c r="R34" s="77"/>
    </row>
    <row r="35" spans="1:18" ht="30" customHeight="1">
      <c r="A35" s="67" t="s">
        <v>70</v>
      </c>
      <c r="B35" s="5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64"/>
      <c r="Q35" s="57"/>
      <c r="R35" s="59"/>
    </row>
    <row r="36" spans="1:18" ht="30" customHeight="1">
      <c r="A36" s="67" t="s">
        <v>71</v>
      </c>
      <c r="B36" s="5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64"/>
      <c r="Q36" s="57"/>
      <c r="R36" s="59"/>
    </row>
    <row r="37" spans="1:18" ht="30" customHeight="1">
      <c r="A37" s="67" t="s">
        <v>72</v>
      </c>
      <c r="B37" s="5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64"/>
      <c r="Q37" s="57"/>
      <c r="R37" s="59"/>
    </row>
    <row r="38" spans="1:18" ht="30" customHeight="1">
      <c r="A38" s="58" t="s">
        <v>73</v>
      </c>
      <c r="B38" s="5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64"/>
      <c r="Q38" s="57"/>
      <c r="R38" s="59"/>
    </row>
    <row r="39" spans="1:18" ht="30" customHeight="1">
      <c r="A39" s="58" t="s">
        <v>74</v>
      </c>
      <c r="B39" s="5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64"/>
      <c r="Q39" s="57"/>
      <c r="R39" s="59"/>
    </row>
    <row r="40" spans="1:18" ht="30" customHeight="1">
      <c r="A40" s="58" t="s">
        <v>75</v>
      </c>
      <c r="B40" s="5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64"/>
      <c r="Q40" s="57"/>
      <c r="R40" s="59"/>
    </row>
    <row r="41" spans="1:18" ht="13.5" customHeight="1"/>
    <row r="42" spans="1:18" ht="13.5" customHeight="1"/>
    <row r="43" spans="1:18" ht="13.5" customHeight="1"/>
    <row r="44" spans="1:18" ht="13.5" customHeight="1"/>
    <row r="45" spans="1:18" ht="13.5" customHeight="1"/>
    <row r="46" spans="1:18" ht="13.5" customHeight="1"/>
    <row r="47" spans="1:18" ht="13.5" customHeight="1"/>
    <row r="48" spans="1:1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23">
    <mergeCell ref="E12:H12"/>
    <mergeCell ref="I12:L12"/>
    <mergeCell ref="M12:R12"/>
    <mergeCell ref="B12:D12"/>
    <mergeCell ref="B13:D13"/>
    <mergeCell ref="E13:H13"/>
    <mergeCell ref="I13:L13"/>
    <mergeCell ref="M13:R13"/>
    <mergeCell ref="E14:H14"/>
    <mergeCell ref="I14:L14"/>
    <mergeCell ref="M14:R14"/>
    <mergeCell ref="I5:L5"/>
    <mergeCell ref="I1:J1"/>
    <mergeCell ref="E3:H3"/>
    <mergeCell ref="I3:L3"/>
    <mergeCell ref="M3:R3"/>
    <mergeCell ref="M4:R4"/>
    <mergeCell ref="M5:R5"/>
    <mergeCell ref="M6:R6"/>
    <mergeCell ref="E11:H11"/>
    <mergeCell ref="I11:L11"/>
    <mergeCell ref="M11:R11"/>
    <mergeCell ref="E25:H25"/>
    <mergeCell ref="I25:L25"/>
    <mergeCell ref="M25:R25"/>
    <mergeCell ref="E26:H26"/>
    <mergeCell ref="I26:L26"/>
    <mergeCell ref="M26:R26"/>
    <mergeCell ref="E27:H27"/>
    <mergeCell ref="P39:R39"/>
    <mergeCell ref="P40:R40"/>
    <mergeCell ref="I27:L27"/>
    <mergeCell ref="M27:R27"/>
    <mergeCell ref="P32:R34"/>
    <mergeCell ref="P35:R35"/>
    <mergeCell ref="P36:R36"/>
    <mergeCell ref="P37:R37"/>
    <mergeCell ref="P38:R38"/>
    <mergeCell ref="E28:H28"/>
    <mergeCell ref="I28:L28"/>
    <mergeCell ref="M28:R28"/>
    <mergeCell ref="I24:L24"/>
    <mergeCell ref="M24:R24"/>
    <mergeCell ref="E22:H22"/>
    <mergeCell ref="I22:L22"/>
    <mergeCell ref="M22:R22"/>
    <mergeCell ref="E23:H23"/>
    <mergeCell ref="I23:L23"/>
    <mergeCell ref="M23:R23"/>
    <mergeCell ref="E24:H24"/>
    <mergeCell ref="I21:L21"/>
    <mergeCell ref="M21:R21"/>
    <mergeCell ref="E19:H19"/>
    <mergeCell ref="I19:L19"/>
    <mergeCell ref="M19:R19"/>
    <mergeCell ref="E20:H20"/>
    <mergeCell ref="I20:L20"/>
    <mergeCell ref="M20:R20"/>
    <mergeCell ref="E21:H21"/>
    <mergeCell ref="A33:B34"/>
    <mergeCell ref="A35:B35"/>
    <mergeCell ref="A36:B36"/>
    <mergeCell ref="A37:B37"/>
    <mergeCell ref="A38:B38"/>
    <mergeCell ref="A39:B39"/>
    <mergeCell ref="A40:B40"/>
    <mergeCell ref="A24:A28"/>
    <mergeCell ref="B24:D24"/>
    <mergeCell ref="B25:D25"/>
    <mergeCell ref="B26:D26"/>
    <mergeCell ref="B27:D27"/>
    <mergeCell ref="B28:D28"/>
    <mergeCell ref="A32:B32"/>
    <mergeCell ref="B20:D20"/>
    <mergeCell ref="B21:D21"/>
    <mergeCell ref="B22:D22"/>
    <mergeCell ref="B23:D23"/>
    <mergeCell ref="A4:A12"/>
    <mergeCell ref="B7:D7"/>
    <mergeCell ref="B8:D8"/>
    <mergeCell ref="B9:D9"/>
    <mergeCell ref="B10:D10"/>
    <mergeCell ref="B11:D11"/>
    <mergeCell ref="A13:A23"/>
    <mergeCell ref="B14:D14"/>
    <mergeCell ref="B15:D15"/>
    <mergeCell ref="B4:D4"/>
    <mergeCell ref="B5:D5"/>
    <mergeCell ref="E10:H10"/>
    <mergeCell ref="I10:L10"/>
    <mergeCell ref="M10:R10"/>
    <mergeCell ref="B3:D3"/>
    <mergeCell ref="B6:D6"/>
    <mergeCell ref="B16:D16"/>
    <mergeCell ref="B17:D17"/>
    <mergeCell ref="B18:D18"/>
    <mergeCell ref="B19:D19"/>
    <mergeCell ref="E15:H15"/>
    <mergeCell ref="I15:L15"/>
    <mergeCell ref="M15:R15"/>
    <mergeCell ref="I16:L16"/>
    <mergeCell ref="M16:R16"/>
    <mergeCell ref="E16:H16"/>
    <mergeCell ref="E17:H17"/>
    <mergeCell ref="I17:L17"/>
    <mergeCell ref="M17:R17"/>
    <mergeCell ref="E18:H18"/>
    <mergeCell ref="I18:L18"/>
    <mergeCell ref="M18:R18"/>
    <mergeCell ref="E4:H4"/>
    <mergeCell ref="I4:L4"/>
    <mergeCell ref="E5:H5"/>
    <mergeCell ref="E6:H6"/>
    <mergeCell ref="I6:L6"/>
    <mergeCell ref="E7:H7"/>
    <mergeCell ref="I7:L7"/>
    <mergeCell ref="M7:R7"/>
    <mergeCell ref="I8:L8"/>
    <mergeCell ref="M8:R8"/>
    <mergeCell ref="E8:H8"/>
    <mergeCell ref="E9:H9"/>
    <mergeCell ref="I9:L9"/>
    <mergeCell ref="M9:R9"/>
  </mergeCells>
  <phoneticPr fontId="21"/>
  <pageMargins left="0.31496062992125984" right="0.23622047244094491" top="0.74803149606299213" bottom="0.74803149606299213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</vt:i4>
      </vt:variant>
    </vt:vector>
  </HeadingPairs>
  <TitlesOfParts>
    <vt:vector size="24" baseType="lpstr">
      <vt:lpstr>炊事計画表</vt:lpstr>
      <vt:lpstr>材料表，工程表</vt:lpstr>
      <vt:lpstr>8.8夜(牛丼,フルーツポンチ)</vt:lpstr>
      <vt:lpstr>8 9朝(まぜごはん.みそ汁)</vt:lpstr>
      <vt:lpstr>8 9昼(冷やしぶっかけ)</vt:lpstr>
      <vt:lpstr>8.9夜(カレー,バニラアイス)</vt:lpstr>
      <vt:lpstr>8 10朝(シリアル)</vt:lpstr>
      <vt:lpstr>8 10昼(おにぎり)</vt:lpstr>
      <vt:lpstr>8 10夜(わかめごはん.豚汁.焼きマシュマロ)</vt:lpstr>
      <vt:lpstr>8 11朝(ホットサンド)</vt:lpstr>
      <vt:lpstr>8.11昼(蒸し焼きそば,海鮮中華スープ)</vt:lpstr>
      <vt:lpstr>8.11夜(ペッパーランチ,コンソメスープ)</vt:lpstr>
      <vt:lpstr>8 12朝(フレンチトースト)</vt:lpstr>
      <vt:lpstr>8.12昼(広島風お好み焼き）</vt:lpstr>
      <vt:lpstr>8.12夜(ジャンバラヤ,コンソメスープ,チョコバナナ)</vt:lpstr>
      <vt:lpstr>8.13朝(食パンドック)</vt:lpstr>
      <vt:lpstr>竹水鉄砲</vt:lpstr>
      <vt:lpstr>買い出し表　8.7</vt:lpstr>
      <vt:lpstr>買い出し表　8.8</vt:lpstr>
      <vt:lpstr>買い出し表　8.9</vt:lpstr>
      <vt:lpstr>買い出し表　8.10</vt:lpstr>
      <vt:lpstr>買い出し表　8.11</vt:lpstr>
      <vt:lpstr>買い出し表　8.12</vt:lpstr>
      <vt:lpstr>'買い出し表　8.7'!Print_Area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Owner</cp:lastModifiedBy>
  <cp:lastPrinted>2021-08-06T23:33:36Z</cp:lastPrinted>
  <dcterms:created xsi:type="dcterms:W3CDTF">2021-07-16T12:49:28Z</dcterms:created>
  <dcterms:modified xsi:type="dcterms:W3CDTF">2021-08-06T23:40:17Z</dcterms:modified>
</cp:coreProperties>
</file>